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fafsvr\sbd$\DiegoJ\Budget Projections Template\"/>
    </mc:Choice>
  </mc:AlternateContent>
  <xr:revisionPtr revIDLastSave="0" documentId="8_{6F1B505B-385F-4674-B0A4-73A932468B3F}" xr6:coauthVersionLast="47" xr6:coauthVersionMax="47" xr10:uidLastSave="{00000000-0000-0000-0000-000000000000}"/>
  <bookViews>
    <workbookView xWindow="-57720" yWindow="-3285" windowWidth="29040" windowHeight="17640" tabRatio="792" activeTab="1" xr2:uid="{00000000-000D-0000-FFFF-FFFF00000000}"/>
  </bookViews>
  <sheets>
    <sheet name="Cover" sheetId="1" r:id="rId1"/>
    <sheet name="Category" sheetId="29" r:id="rId2"/>
    <sheet name="Detail General Fund Transfers" sheetId="15" r:id="rId3"/>
    <sheet name="Salary Projections General Fund" sheetId="38" r:id="rId4"/>
    <sheet name="Detail Other Transfers" sheetId="39" r:id="rId5"/>
    <sheet name="Salary Projections Other Transf" sheetId="37" r:id="rId6"/>
    <sheet name="Detail Federal Funds" sheetId="42" r:id="rId7"/>
    <sheet name="Salary Projections Federal Reve" sheetId="36" r:id="rId8"/>
    <sheet name="Detail Other Revenue" sheetId="43" r:id="rId9"/>
    <sheet name="Salary Projections Other Revenu" sheetId="35" r:id="rId10"/>
    <sheet name="Detail Fund Balance" sheetId="44" r:id="rId11"/>
    <sheet name="Salary Projections Fund Balance" sheetId="16" r:id="rId12"/>
    <sheet name="Payroll Schedule" sheetId="46" r:id="rId13"/>
  </sheets>
  <definedNames>
    <definedName name="_DFA97" localSheetId="12">#REF!</definedName>
    <definedName name="_DFA97">Cover!$C$2</definedName>
    <definedName name="_Parse_Out" localSheetId="12" hidden="1">#REF!</definedName>
    <definedName name="_Parse_Out" hidden="1">#REF!</definedName>
    <definedName name="a">#REF!</definedName>
    <definedName name="aa">Cover!#REF!</definedName>
    <definedName name="ASD" localSheetId="6">Cover!#REF!</definedName>
    <definedName name="ASD" localSheetId="10">Cover!#REF!</definedName>
    <definedName name="ASD" localSheetId="8">Cover!#REF!</definedName>
    <definedName name="ASD" localSheetId="4">Cover!#REF!</definedName>
    <definedName name="ASD" localSheetId="12">#REF!</definedName>
    <definedName name="ASD" localSheetId="7">Cover!#REF!</definedName>
    <definedName name="ASD" localSheetId="3">Cover!#REF!</definedName>
    <definedName name="ASD" localSheetId="9">Cover!#REF!</definedName>
    <definedName name="ASD" localSheetId="5">Cover!#REF!</definedName>
    <definedName name="ASD">Cover!#REF!</definedName>
    <definedName name="asd_detail" localSheetId="12">#REF!</definedName>
    <definedName name="asd_detail">#REF!</definedName>
    <definedName name="asd_proj" localSheetId="12">#REF!</definedName>
    <definedName name="asd_proj">#REF!</definedName>
    <definedName name="ASDBP" localSheetId="6">#REF!</definedName>
    <definedName name="ASDBP" localSheetId="10">#REF!</definedName>
    <definedName name="ASDBP" localSheetId="8">#REF!</definedName>
    <definedName name="ASDBP" localSheetId="4">#REF!</definedName>
    <definedName name="ASDBP" localSheetId="12">#REF!</definedName>
    <definedName name="ASDBP" localSheetId="7">#REF!</definedName>
    <definedName name="ASDBP" localSheetId="3">#REF!</definedName>
    <definedName name="ASDBP" localSheetId="9">#REF!</definedName>
    <definedName name="ASDBP" localSheetId="5">#REF!</definedName>
    <definedName name="ASDBP">#REF!</definedName>
    <definedName name="ASDROLLUP" localSheetId="6">#REF!</definedName>
    <definedName name="ASDROLLUP" localSheetId="10">#REF!</definedName>
    <definedName name="ASDROLLUP" localSheetId="8">#REF!</definedName>
    <definedName name="ASDROLLUP" localSheetId="4">#REF!</definedName>
    <definedName name="ASDROLLUP" localSheetId="12">#REF!</definedName>
    <definedName name="ASDROLLUP" localSheetId="7">#REF!</definedName>
    <definedName name="ASDROLLUP" localSheetId="3">#REF!</definedName>
    <definedName name="ASDROLLUP" localSheetId="9">#REF!</definedName>
    <definedName name="ASDROLLUP" localSheetId="5">#REF!</definedName>
    <definedName name="ASDROLLUP">#REF!</definedName>
    <definedName name="ASDSP" localSheetId="6">#REF!</definedName>
    <definedName name="ASDSP" localSheetId="10">#REF!</definedName>
    <definedName name="ASDSP" localSheetId="8">#REF!</definedName>
    <definedName name="ASDSP" localSheetId="4">#REF!</definedName>
    <definedName name="ASDSP" localSheetId="12">#REF!</definedName>
    <definedName name="ASDSP" localSheetId="7">#REF!</definedName>
    <definedName name="ASDSP" localSheetId="3">#REF!</definedName>
    <definedName name="ASDSP" localSheetId="9">#REF!</definedName>
    <definedName name="ASDSP" localSheetId="5">#REF!</definedName>
    <definedName name="ASDSP">#REF!</definedName>
    <definedName name="BOF" localSheetId="6">Cover!#REF!</definedName>
    <definedName name="BOF" localSheetId="10">Cover!#REF!</definedName>
    <definedName name="BOF" localSheetId="8">Cover!#REF!</definedName>
    <definedName name="BOF" localSheetId="4">Cover!#REF!</definedName>
    <definedName name="BOF" localSheetId="12">#REF!</definedName>
    <definedName name="BOF" localSheetId="7">Cover!#REF!</definedName>
    <definedName name="BOF" localSheetId="3">Cover!#REF!</definedName>
    <definedName name="BOF" localSheetId="9">Cover!#REF!</definedName>
    <definedName name="BOF" localSheetId="5">Cover!#REF!</definedName>
    <definedName name="BOF">Cover!#REF!</definedName>
    <definedName name="bof_detail" localSheetId="12">#REF!</definedName>
    <definedName name="bof_detail">#REF!</definedName>
    <definedName name="bof_proj" localSheetId="12">#REF!</definedName>
    <definedName name="bof_proj">#REF!</definedName>
    <definedName name="bof_t1" localSheetId="12">#REF!</definedName>
    <definedName name="bof_t1">#REF!</definedName>
    <definedName name="bof_t2" localSheetId="12">#REF!</definedName>
    <definedName name="bof_t2">#REF!</definedName>
    <definedName name="BOFBP" localSheetId="6">#REF!</definedName>
    <definedName name="BOFBP" localSheetId="10">#REF!</definedName>
    <definedName name="BOFBP" localSheetId="8">#REF!</definedName>
    <definedName name="BOFBP" localSheetId="4">#REF!</definedName>
    <definedName name="BOFBP" localSheetId="12">#REF!</definedName>
    <definedName name="BOFBP" localSheetId="7">#REF!</definedName>
    <definedName name="BOFBP" localSheetId="3">#REF!</definedName>
    <definedName name="BOFBP" localSheetId="9">#REF!</definedName>
    <definedName name="BOFBP" localSheetId="5">#REF!</definedName>
    <definedName name="BOFBP">#REF!</definedName>
    <definedName name="BOFROLLUP" localSheetId="6">#REF!</definedName>
    <definedName name="BOFROLLUP" localSheetId="10">#REF!</definedName>
    <definedName name="BOFROLLUP" localSheetId="8">#REF!</definedName>
    <definedName name="BOFROLLUP" localSheetId="4">#REF!</definedName>
    <definedName name="BOFROLLUP" localSheetId="12">#REF!</definedName>
    <definedName name="BOFROLLUP" localSheetId="7">#REF!</definedName>
    <definedName name="BOFROLLUP" localSheetId="3">#REF!</definedName>
    <definedName name="BOFROLLUP" localSheetId="9">#REF!</definedName>
    <definedName name="BOFROLLUP" localSheetId="5">#REF!</definedName>
    <definedName name="BOFROLLUP">#REF!</definedName>
    <definedName name="BOFSP" localSheetId="6">#REF!</definedName>
    <definedName name="BOFSP" localSheetId="10">#REF!</definedName>
    <definedName name="BOFSP" localSheetId="8">#REF!</definedName>
    <definedName name="BOFSP" localSheetId="4">#REF!</definedName>
    <definedName name="BOFSP" localSheetId="12">#REF!</definedName>
    <definedName name="BOFSP" localSheetId="7">#REF!</definedName>
    <definedName name="BOFSP" localSheetId="3">#REF!</definedName>
    <definedName name="BOFSP" localSheetId="9">#REF!</definedName>
    <definedName name="BOFSP" localSheetId="5">#REF!</definedName>
    <definedName name="BOFSP">#REF!</definedName>
    <definedName name="BPROLLUP" localSheetId="6">#REF!</definedName>
    <definedName name="BPROLLUP" localSheetId="10">#REF!</definedName>
    <definedName name="BPROLLUP" localSheetId="8">#REF!</definedName>
    <definedName name="BPROLLUP" localSheetId="4">#REF!</definedName>
    <definedName name="BPROLLUP" localSheetId="12">#REF!</definedName>
    <definedName name="BPROLLUP" localSheetId="7">#REF!</definedName>
    <definedName name="BPROLLUP" localSheetId="3">#REF!</definedName>
    <definedName name="BPROLLUP" localSheetId="9">#REF!</definedName>
    <definedName name="BPROLLUP" localSheetId="5">#REF!</definedName>
    <definedName name="BPROLLUP">#REF!</definedName>
    <definedName name="BUDBP" localSheetId="6">'Detail Federal Funds'!#REF!</definedName>
    <definedName name="BUDBP" localSheetId="10">'Detail Fund Balance'!#REF!</definedName>
    <definedName name="BUDBP" localSheetId="8">'Detail Other Revenue'!#REF!</definedName>
    <definedName name="BUDBP" localSheetId="4">'Detail Other Transfers'!#REF!</definedName>
    <definedName name="BUDBP" localSheetId="12">#REF!</definedName>
    <definedName name="BUDBP" localSheetId="7">'Detail General Fund Transfers'!#REF!</definedName>
    <definedName name="BUDBP" localSheetId="3">'Detail General Fund Transfers'!#REF!</definedName>
    <definedName name="BUDBP" localSheetId="9">'Detail General Fund Transfers'!#REF!</definedName>
    <definedName name="BUDBP" localSheetId="5">'Detail General Fund Transfers'!#REF!</definedName>
    <definedName name="BUDBP">'Detail General Fund Transfers'!#REF!</definedName>
    <definedName name="BUDROLLUP" localSheetId="6">#REF!</definedName>
    <definedName name="BUDROLLUP" localSheetId="10">#REF!</definedName>
    <definedName name="BUDROLLUP" localSheetId="8">#REF!</definedName>
    <definedName name="BUDROLLUP" localSheetId="4">#REF!</definedName>
    <definedName name="BUDROLLUP" localSheetId="12">#REF!</definedName>
    <definedName name="BUDROLLUP" localSheetId="7">#REF!</definedName>
    <definedName name="BUDROLLUP" localSheetId="3">#REF!</definedName>
    <definedName name="BUDROLLUP" localSheetId="9">#REF!</definedName>
    <definedName name="BUDROLLUP" localSheetId="5">#REF!</definedName>
    <definedName name="BUDROLLUP">#REF!</definedName>
    <definedName name="BUDSP" localSheetId="6">'Salary Projections Fund Balance'!#REF!</definedName>
    <definedName name="BUDSP" localSheetId="10">'Salary Projections Fund Balance'!#REF!</definedName>
    <definedName name="BUDSP" localSheetId="8">'Salary Projections Fund Balance'!#REF!</definedName>
    <definedName name="BUDSP" localSheetId="4">'Salary Projections Fund Balance'!#REF!</definedName>
    <definedName name="BUDSP" localSheetId="12">#REF!</definedName>
    <definedName name="BUDSP" localSheetId="7">'Salary Projections Federal Reve'!#REF!</definedName>
    <definedName name="BUDSP" localSheetId="3">'Salary Projections General Fund'!#REF!</definedName>
    <definedName name="BUDSP" localSheetId="9">'Salary Projections Other Revenu'!#REF!</definedName>
    <definedName name="BUDSP" localSheetId="5">'Salary Projections Other Transf'!#REF!</definedName>
    <definedName name="BUDSP">'Salary Projections Fund Balance'!#REF!</definedName>
    <definedName name="CATGTOTALS" localSheetId="6">#REF!</definedName>
    <definedName name="CATGTOTALS" localSheetId="10">#REF!</definedName>
    <definedName name="CATGTOTALS" localSheetId="8">#REF!</definedName>
    <definedName name="CATGTOTALS" localSheetId="4">#REF!</definedName>
    <definedName name="CATGTOTALS" localSheetId="12">#REF!</definedName>
    <definedName name="CATGTOTALS" localSheetId="7">#REF!</definedName>
    <definedName name="CATGTOTALS" localSheetId="3">#REF!</definedName>
    <definedName name="CATGTOTALS" localSheetId="9">#REF!</definedName>
    <definedName name="CATGTOTALS" localSheetId="5">#REF!</definedName>
    <definedName name="CATGTOTALS">#REF!</definedName>
    <definedName name="COVERSHEET" localSheetId="6">Cover!#REF!</definedName>
    <definedName name="COVERSHEET" localSheetId="10">Cover!#REF!</definedName>
    <definedName name="COVERSHEET" localSheetId="8">Cover!#REF!</definedName>
    <definedName name="COVERSHEET" localSheetId="4">Cover!#REF!</definedName>
    <definedName name="COVERSHEET" localSheetId="12">#REF!</definedName>
    <definedName name="COVERSHEET" localSheetId="7">Cover!#REF!</definedName>
    <definedName name="COVERSHEET" localSheetId="3">Cover!#REF!</definedName>
    <definedName name="COVERSHEET" localSheetId="9">Cover!#REF!</definedName>
    <definedName name="COVERSHEET" localSheetId="5">Cover!#REF!</definedName>
    <definedName name="COVERSHEET">Cover!#REF!</definedName>
    <definedName name="DEPTTOTAL" localSheetId="6">#REF!</definedName>
    <definedName name="DEPTTOTAL" localSheetId="10">#REF!</definedName>
    <definedName name="DEPTTOTAL" localSheetId="8">#REF!</definedName>
    <definedName name="DEPTTOTAL" localSheetId="4">#REF!</definedName>
    <definedName name="DEPTTOTAL" localSheetId="12">#REF!</definedName>
    <definedName name="DEPTTOTAL" localSheetId="7">#REF!</definedName>
    <definedName name="DEPTTOTAL" localSheetId="3">#REF!</definedName>
    <definedName name="DEPTTOTAL" localSheetId="9">#REF!</definedName>
    <definedName name="DEPTTOTAL" localSheetId="5">#REF!</definedName>
    <definedName name="DEPTTOTAL">#REF!</definedName>
    <definedName name="dfsfsf" localSheetId="10">#REF!</definedName>
    <definedName name="dfsfsf" localSheetId="8">#REF!</definedName>
    <definedName name="dfsfsf">#REF!</definedName>
    <definedName name="FCD" localSheetId="6">Cover!#REF!</definedName>
    <definedName name="FCD" localSheetId="10">Cover!#REF!</definedName>
    <definedName name="FCD" localSheetId="8">Cover!#REF!</definedName>
    <definedName name="FCD" localSheetId="4">Cover!#REF!</definedName>
    <definedName name="FCD" localSheetId="12">#REF!</definedName>
    <definedName name="FCD" localSheetId="7">Cover!#REF!</definedName>
    <definedName name="FCD" localSheetId="3">Cover!#REF!</definedName>
    <definedName name="FCD" localSheetId="9">Cover!#REF!</definedName>
    <definedName name="FCD" localSheetId="5">Cover!#REF!</definedName>
    <definedName name="FCD">Cover!#REF!</definedName>
    <definedName name="fcd_detail" localSheetId="12">#REF!</definedName>
    <definedName name="fcd_detail">#REF!</definedName>
    <definedName name="fcd_proj" localSheetId="12">#REF!</definedName>
    <definedName name="fcd_proj">#REF!</definedName>
    <definedName name="FCDBP" localSheetId="6">#REF!</definedName>
    <definedName name="FCDBP" localSheetId="10">#REF!</definedName>
    <definedName name="FCDBP" localSheetId="8">#REF!</definedName>
    <definedName name="FCDBP" localSheetId="4">#REF!</definedName>
    <definedName name="FCDBP" localSheetId="12">#REF!</definedName>
    <definedName name="FCDBP" localSheetId="7">#REF!</definedName>
    <definedName name="FCDBP" localSheetId="3">#REF!</definedName>
    <definedName name="FCDBP" localSheetId="9">#REF!</definedName>
    <definedName name="FCDBP" localSheetId="5">#REF!</definedName>
    <definedName name="FCDBP">#REF!</definedName>
    <definedName name="FCDROLLUP" localSheetId="6">#REF!</definedName>
    <definedName name="FCDROLLUP" localSheetId="10">#REF!</definedName>
    <definedName name="FCDROLLUP" localSheetId="8">#REF!</definedName>
    <definedName name="FCDROLLUP" localSheetId="4">#REF!</definedName>
    <definedName name="FCDROLLUP" localSheetId="12">#REF!</definedName>
    <definedName name="FCDROLLUP" localSheetId="7">#REF!</definedName>
    <definedName name="FCDROLLUP" localSheetId="3">#REF!</definedName>
    <definedName name="FCDROLLUP" localSheetId="9">#REF!</definedName>
    <definedName name="FCDROLLUP" localSheetId="5">#REF!</definedName>
    <definedName name="FCDROLLUP">#REF!</definedName>
    <definedName name="FCDSP" localSheetId="6">#REF!</definedName>
    <definedName name="FCDSP" localSheetId="10">#REF!</definedName>
    <definedName name="FCDSP" localSheetId="8">#REF!</definedName>
    <definedName name="FCDSP" localSheetId="4">#REF!</definedName>
    <definedName name="FCDSP" localSheetId="12">#REF!</definedName>
    <definedName name="FCDSP" localSheetId="7">#REF!</definedName>
    <definedName name="FCDSP" localSheetId="3">#REF!</definedName>
    <definedName name="FCDSP" localSheetId="9">#REF!</definedName>
    <definedName name="FCDSP" localSheetId="5">#REF!</definedName>
    <definedName name="FCDSP">#REF!</definedName>
    <definedName name="LGD" localSheetId="6">Cover!#REF!</definedName>
    <definedName name="LGD" localSheetId="10">Cover!#REF!</definedName>
    <definedName name="LGD" localSheetId="8">Cover!#REF!</definedName>
    <definedName name="LGD" localSheetId="4">Cover!#REF!</definedName>
    <definedName name="LGD" localSheetId="12">#REF!</definedName>
    <definedName name="LGD" localSheetId="7">Cover!#REF!</definedName>
    <definedName name="LGD" localSheetId="3">Cover!#REF!</definedName>
    <definedName name="LGD" localSheetId="9">Cover!#REF!</definedName>
    <definedName name="LGD" localSheetId="5">Cover!#REF!</definedName>
    <definedName name="LGD">Cover!#REF!</definedName>
    <definedName name="lgd_detail" localSheetId="12">#REF!</definedName>
    <definedName name="lgd_detail">#REF!</definedName>
    <definedName name="lgd_proj" localSheetId="12">#REF!</definedName>
    <definedName name="lgd_proj">#REF!</definedName>
    <definedName name="lgd_t1" localSheetId="12">#REF!</definedName>
    <definedName name="lgd_t1">#REF!</definedName>
    <definedName name="lgd_t2" localSheetId="12">#REF!</definedName>
    <definedName name="lgd_t2">#REF!</definedName>
    <definedName name="LGDBP" localSheetId="6">#REF!</definedName>
    <definedName name="LGDBP" localSheetId="10">#REF!</definedName>
    <definedName name="LGDBP" localSheetId="8">#REF!</definedName>
    <definedName name="LGDBP" localSheetId="4">#REF!</definedName>
    <definedName name="LGDBP" localSheetId="12">#REF!</definedName>
    <definedName name="LGDBP" localSheetId="7">#REF!</definedName>
    <definedName name="LGDBP" localSheetId="3">#REF!</definedName>
    <definedName name="LGDBP" localSheetId="9">#REF!</definedName>
    <definedName name="LGDBP" localSheetId="5">#REF!</definedName>
    <definedName name="LGDBP">#REF!</definedName>
    <definedName name="LGDROLLUP" localSheetId="6">#REF!</definedName>
    <definedName name="LGDROLLUP" localSheetId="10">#REF!</definedName>
    <definedName name="LGDROLLUP" localSheetId="8">#REF!</definedName>
    <definedName name="LGDROLLUP" localSheetId="4">#REF!</definedName>
    <definedName name="LGDROLLUP" localSheetId="12">#REF!</definedName>
    <definedName name="LGDROLLUP" localSheetId="7">#REF!</definedName>
    <definedName name="LGDROLLUP" localSheetId="3">#REF!</definedName>
    <definedName name="LGDROLLUP" localSheetId="9">#REF!</definedName>
    <definedName name="LGDROLLUP" localSheetId="5">#REF!</definedName>
    <definedName name="LGDROLLUP">#REF!</definedName>
    <definedName name="LGDSP" localSheetId="6">#REF!</definedName>
    <definedName name="LGDSP" localSheetId="10">#REF!</definedName>
    <definedName name="LGDSP" localSheetId="8">#REF!</definedName>
    <definedName name="LGDSP" localSheetId="4">#REF!</definedName>
    <definedName name="LGDSP" localSheetId="12">#REF!</definedName>
    <definedName name="LGDSP" localSheetId="7">#REF!</definedName>
    <definedName name="LGDSP" localSheetId="3">#REF!</definedName>
    <definedName name="LGDSP" localSheetId="9">#REF!</definedName>
    <definedName name="LGDSP" localSheetId="5">#REF!</definedName>
    <definedName name="LGDSP">#REF!</definedName>
    <definedName name="_xlnm.Print_Area" localSheetId="1">Category!$B$2:$N$70</definedName>
    <definedName name="_xlnm.Print_Area" localSheetId="0">Cover!$B$2:$M$25</definedName>
    <definedName name="_xlnm.Print_Area" localSheetId="6">'Detail Federal Funds'!#REF!</definedName>
    <definedName name="_xlnm.Print_Area" localSheetId="10">'Detail Fund Balance'!#REF!</definedName>
    <definedName name="_xlnm.Print_Area" localSheetId="2">'Detail General Fund Transfers'!$B$2:$N$199</definedName>
    <definedName name="_xlnm.Print_Area" localSheetId="8">'Detail Other Revenue'!#REF!</definedName>
    <definedName name="_xlnm.Print_Area" localSheetId="4">'Detail Other Transfers'!#REF!</definedName>
    <definedName name="_xlnm.Print_Area" localSheetId="7">'Salary Projections Federal Reve'!$B$2:$S$100</definedName>
    <definedName name="_xlnm.Print_Area" localSheetId="11">'Salary Projections Fund Balance'!$B$2:$S$100</definedName>
    <definedName name="_xlnm.Print_Area" localSheetId="3">'Salary Projections General Fund'!$B$2:$S$100</definedName>
    <definedName name="_xlnm.Print_Area" localSheetId="9">'Salary Projections Other Revenu'!$B$2:$S$100</definedName>
    <definedName name="_xlnm.Print_Area" localSheetId="5">'Salary Projections Other Transf'!$B$2:$S$100</definedName>
    <definedName name="_xlnm.Print_Titles" localSheetId="6">'Detail Federal Funds'!#REF!</definedName>
    <definedName name="_xlnm.Print_Titles" localSheetId="10">'Detail Fund Balance'!#REF!</definedName>
    <definedName name="_xlnm.Print_Titles" localSheetId="2">'Detail General Fund Transfers'!$2:$12</definedName>
    <definedName name="_xlnm.Print_Titles" localSheetId="8">'Detail Other Revenue'!#REF!</definedName>
    <definedName name="_xlnm.Print_Titles" localSheetId="4">'Detail Other Transfers'!#REF!</definedName>
    <definedName name="PROJ" localSheetId="6">Cover!#REF!</definedName>
    <definedName name="PROJ" localSheetId="10">Cover!#REF!</definedName>
    <definedName name="PROJ" localSheetId="8">Cover!#REF!</definedName>
    <definedName name="PROJ" localSheetId="4">Cover!#REF!</definedName>
    <definedName name="PROJ" localSheetId="12">#REF!</definedName>
    <definedName name="PROJ" localSheetId="7">Cover!#REF!</definedName>
    <definedName name="PROJ" localSheetId="3">Cover!#REF!</definedName>
    <definedName name="PROJ" localSheetId="9">Cover!#REF!</definedName>
    <definedName name="PROJ" localSheetId="5">Cover!#REF!</definedName>
    <definedName name="PROJ">Cover!#REF!</definedName>
    <definedName name="ROLLUPS" localSheetId="6">Cover!#REF!</definedName>
    <definedName name="ROLLUPS" localSheetId="10">Cover!#REF!</definedName>
    <definedName name="ROLLUPS" localSheetId="8">Cover!#REF!</definedName>
    <definedName name="ROLLUPS" localSheetId="4">Cover!#REF!</definedName>
    <definedName name="ROLLUPS" localSheetId="12">#REF!</definedName>
    <definedName name="ROLLUPS" localSheetId="7">Cover!#REF!</definedName>
    <definedName name="ROLLUPS" localSheetId="3">Cover!#REF!</definedName>
    <definedName name="ROLLUPS" localSheetId="9">Cover!#REF!</definedName>
    <definedName name="ROLLUPS" localSheetId="5">Cover!#REF!</definedName>
    <definedName name="ROLLUPS">Cover!#REF!</definedName>
    <definedName name="s" localSheetId="10">#REF!</definedName>
    <definedName name="s" localSheetId="8">#REF!</definedName>
    <definedName name="s">#REF!</definedName>
    <definedName name="SALPROJ" localSheetId="6">Cover!#REF!</definedName>
    <definedName name="SALPROJ" localSheetId="10">Cover!#REF!</definedName>
    <definedName name="SALPROJ" localSheetId="8">Cover!#REF!</definedName>
    <definedName name="SALPROJ" localSheetId="4">Cover!#REF!</definedName>
    <definedName name="SALPROJ" localSheetId="12">#REF!</definedName>
    <definedName name="SALPROJ" localSheetId="7">Cover!#REF!</definedName>
    <definedName name="SALPROJ" localSheetId="3">Cover!#REF!</definedName>
    <definedName name="SALPROJ" localSheetId="9">Cover!#REF!</definedName>
    <definedName name="SALPROJ" localSheetId="5">Cover!#REF!</definedName>
    <definedName name="SALPROJ">Cover!#REF!</definedName>
    <definedName name="sbd_detail" localSheetId="6">'Detail Federal Funds'!#REF!</definedName>
    <definedName name="sbd_detail" localSheetId="10">'Detail Fund Balance'!#REF!</definedName>
    <definedName name="sbd_detail" localSheetId="8">'Detail Other Revenue'!#REF!</definedName>
    <definedName name="sbd_detail" localSheetId="4">'Detail Other Transfers'!#REF!</definedName>
    <definedName name="sbd_detail" localSheetId="12">#REF!</definedName>
    <definedName name="sbd_detail">'Detail General Fund Transfers'!$E$14:$J$183</definedName>
    <definedName name="sbd_proj" localSheetId="6">'Detail Federal Funds'!#REF!</definedName>
    <definedName name="sbd_proj" localSheetId="10">'Detail Fund Balance'!#REF!</definedName>
    <definedName name="sbd_proj" localSheetId="8">'Detail Other Revenue'!#REF!</definedName>
    <definedName name="sbd_proj" localSheetId="4">'Detail Other Transfers'!#REF!</definedName>
    <definedName name="sbd_proj" localSheetId="12">#REF!</definedName>
    <definedName name="sbd_proj">'Detail General Fund Transfers'!$M$41:$M$183</definedName>
    <definedName name="SEC" localSheetId="6">Cover!#REF!</definedName>
    <definedName name="SEC" localSheetId="10">Cover!#REF!</definedName>
    <definedName name="SEC" localSheetId="8">Cover!#REF!</definedName>
    <definedName name="SEC" localSheetId="4">Cover!#REF!</definedName>
    <definedName name="SEC" localSheetId="12">#REF!</definedName>
    <definedName name="SEC" localSheetId="7">Cover!#REF!</definedName>
    <definedName name="SEC" localSheetId="3">Cover!#REF!</definedName>
    <definedName name="SEC" localSheetId="9">Cover!#REF!</definedName>
    <definedName name="SEC" localSheetId="5">Cover!#REF!</definedName>
    <definedName name="SEC">Cover!#REF!</definedName>
    <definedName name="sec_detail" localSheetId="12">#REF!</definedName>
    <definedName name="sec_detail">#REF!</definedName>
    <definedName name="sec_proj" localSheetId="12">#REF!</definedName>
    <definedName name="sec_proj">#REF!</definedName>
    <definedName name="SECBP" localSheetId="6">#REF!</definedName>
    <definedName name="SECBP" localSheetId="10">#REF!</definedName>
    <definedName name="SECBP" localSheetId="8">#REF!</definedName>
    <definedName name="SECBP" localSheetId="4">#REF!</definedName>
    <definedName name="SECBP" localSheetId="12">#REF!</definedName>
    <definedName name="SECBP" localSheetId="7">#REF!</definedName>
    <definedName name="SECBP" localSheetId="3">#REF!</definedName>
    <definedName name="SECBP" localSheetId="9">#REF!</definedName>
    <definedName name="SECBP" localSheetId="5">#REF!</definedName>
    <definedName name="SECBP">#REF!</definedName>
    <definedName name="SECROLLUP" localSheetId="6">#REF!</definedName>
    <definedName name="SECROLLUP" localSheetId="10">#REF!</definedName>
    <definedName name="SECROLLUP" localSheetId="8">#REF!</definedName>
    <definedName name="SECROLLUP" localSheetId="4">#REF!</definedName>
    <definedName name="SECROLLUP" localSheetId="12">#REF!</definedName>
    <definedName name="SECROLLUP" localSheetId="7">#REF!</definedName>
    <definedName name="SECROLLUP" localSheetId="3">#REF!</definedName>
    <definedName name="SECROLLUP" localSheetId="9">#REF!</definedName>
    <definedName name="SECROLLUP" localSheetId="5">#REF!</definedName>
    <definedName name="SECROLLUP">#REF!</definedName>
    <definedName name="SECSP" localSheetId="6">#REF!</definedName>
    <definedName name="SECSP" localSheetId="10">#REF!</definedName>
    <definedName name="SECSP" localSheetId="8">#REF!</definedName>
    <definedName name="SECSP" localSheetId="4">#REF!</definedName>
    <definedName name="SECSP" localSheetId="12">#REF!</definedName>
    <definedName name="SECSP" localSheetId="7">#REF!</definedName>
    <definedName name="SECSP" localSheetId="3">#REF!</definedName>
    <definedName name="SECSP" localSheetId="9">#REF!</definedName>
    <definedName name="SECSP" localSheetId="5">#REF!</definedName>
    <definedName name="SEC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9" i="35" l="1"/>
  <c r="V89" i="35"/>
  <c r="W89" i="35"/>
  <c r="X89" i="35"/>
  <c r="U89" i="16"/>
  <c r="V89" i="16"/>
  <c r="W89" i="16"/>
  <c r="X89" i="16"/>
  <c r="Y89" i="16"/>
  <c r="Y21" i="16"/>
  <c r="Y22" i="16"/>
  <c r="Y23" i="16"/>
  <c r="Y24" i="16"/>
  <c r="Y25" i="16"/>
  <c r="K41" i="44"/>
  <c r="K42" i="44"/>
  <c r="K43" i="44"/>
  <c r="H41" i="44"/>
  <c r="L41" i="44" s="1"/>
  <c r="N41" i="44" s="1"/>
  <c r="H42" i="44"/>
  <c r="L42" i="44" s="1"/>
  <c r="N42" i="44" s="1"/>
  <c r="H43" i="44"/>
  <c r="L43" i="44" s="1"/>
  <c r="N43" i="44" s="1"/>
  <c r="H44" i="44"/>
  <c r="H18" i="44"/>
  <c r="K18" i="44"/>
  <c r="H30" i="43"/>
  <c r="L30" i="43" s="1"/>
  <c r="K30" i="43"/>
  <c r="H47" i="43"/>
  <c r="L47" i="43" s="1"/>
  <c r="N47" i="43" s="1"/>
  <c r="H48" i="43"/>
  <c r="L48" i="43" s="1"/>
  <c r="N48" i="43" s="1"/>
  <c r="N45" i="43"/>
  <c r="N46" i="43"/>
  <c r="L46" i="43"/>
  <c r="K47" i="43"/>
  <c r="K48" i="43"/>
  <c r="K49" i="43"/>
  <c r="L47" i="42"/>
  <c r="N47" i="42" s="1"/>
  <c r="K45" i="42"/>
  <c r="K46" i="42"/>
  <c r="K47" i="42"/>
  <c r="H42" i="42"/>
  <c r="H43" i="42"/>
  <c r="H44" i="42"/>
  <c r="H45" i="42"/>
  <c r="H46" i="42"/>
  <c r="L46" i="42" s="1"/>
  <c r="N46" i="42" s="1"/>
  <c r="H47" i="42"/>
  <c r="H48" i="42"/>
  <c r="F174" i="15"/>
  <c r="G174" i="15"/>
  <c r="H174" i="15"/>
  <c r="I174" i="15"/>
  <c r="J174" i="15"/>
  <c r="K174" i="15"/>
  <c r="L174" i="15"/>
  <c r="M174" i="15"/>
  <c r="N174" i="15"/>
  <c r="F175" i="15"/>
  <c r="G175" i="15"/>
  <c r="H175" i="15"/>
  <c r="I175" i="15"/>
  <c r="J175" i="15"/>
  <c r="K175" i="15"/>
  <c r="L175" i="15"/>
  <c r="M175" i="15"/>
  <c r="N175" i="15"/>
  <c r="E174" i="15"/>
  <c r="H55" i="15"/>
  <c r="L55" i="15" s="1"/>
  <c r="N55" i="15" s="1"/>
  <c r="K55" i="15"/>
  <c r="E52" i="15"/>
  <c r="F52" i="15"/>
  <c r="G52" i="15"/>
  <c r="I52" i="15"/>
  <c r="J52" i="15"/>
  <c r="M52" i="15"/>
  <c r="L49" i="15"/>
  <c r="N49" i="15" s="1"/>
  <c r="J35" i="15"/>
  <c r="I35" i="15"/>
  <c r="K49" i="15"/>
  <c r="K50" i="15"/>
  <c r="H47" i="15"/>
  <c r="H48" i="15"/>
  <c r="H49" i="15"/>
  <c r="H50" i="15"/>
  <c r="L50" i="15" s="1"/>
  <c r="N50" i="15" s="1"/>
  <c r="H38" i="15"/>
  <c r="K38" i="15"/>
  <c r="K33" i="15"/>
  <c r="H33" i="15"/>
  <c r="F35" i="15"/>
  <c r="G35" i="15"/>
  <c r="E35" i="15"/>
  <c r="H14" i="15"/>
  <c r="K14" i="15"/>
  <c r="M14" i="15"/>
  <c r="M12" i="16"/>
  <c r="L18" i="44" l="1"/>
  <c r="L38" i="15"/>
  <c r="L14" i="15"/>
  <c r="L33" i="15"/>
  <c r="N38" i="15" l="1"/>
  <c r="N14" i="15"/>
  <c r="I13" i="16" l="1"/>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12" i="16"/>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12" i="35"/>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12" i="36"/>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12" i="37"/>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12" i="38"/>
  <c r="G9" i="46"/>
  <c r="G10" i="46" s="1"/>
  <c r="G11" i="46" s="1"/>
  <c r="G12" i="46" s="1"/>
  <c r="G13" i="46" s="1"/>
  <c r="G14" i="46" s="1"/>
  <c r="G15" i="46" s="1"/>
  <c r="G16" i="46" s="1"/>
  <c r="G17" i="46" s="1"/>
  <c r="G18" i="46" s="1"/>
  <c r="G19" i="46" s="1"/>
  <c r="G20" i="46" s="1"/>
  <c r="G21" i="46" s="1"/>
  <c r="G22" i="46" s="1"/>
  <c r="G23" i="46" s="1"/>
  <c r="G24" i="46" s="1"/>
  <c r="G25" i="46" s="1"/>
  <c r="G26" i="46" s="1"/>
  <c r="G27" i="46" s="1"/>
  <c r="G28" i="46" s="1"/>
  <c r="G29" i="46" s="1"/>
  <c r="G30" i="46" s="1"/>
  <c r="G31" i="46" s="1"/>
  <c r="G32" i="46" s="1"/>
  <c r="G33" i="46" s="1"/>
  <c r="E9" i="46" l="1"/>
  <c r="E10" i="46" s="1"/>
  <c r="E11" i="46" s="1"/>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E32" i="46" s="1"/>
  <c r="E33" i="46" s="1"/>
  <c r="K25" i="35"/>
  <c r="K26" i="35"/>
  <c r="K25" i="36"/>
  <c r="K23" i="36"/>
  <c r="K24" i="36"/>
  <c r="K28" i="36"/>
  <c r="K12" i="38"/>
  <c r="K23" i="37"/>
  <c r="K24" i="37"/>
  <c r="K25" i="37"/>
  <c r="M12" i="38"/>
  <c r="K23" i="38"/>
  <c r="K24" i="38"/>
  <c r="K25" i="38"/>
  <c r="K26" i="38"/>
  <c r="B9" i="46"/>
  <c r="B10" i="46" s="1"/>
  <c r="C8" i="46"/>
  <c r="D8" i="46" s="1"/>
  <c r="U26" i="36"/>
  <c r="M23" i="35"/>
  <c r="M24" i="35"/>
  <c r="M25" i="35"/>
  <c r="K23" i="35"/>
  <c r="X23" i="35" s="1"/>
  <c r="K24" i="35"/>
  <c r="U24" i="35" s="1"/>
  <c r="M23" i="37"/>
  <c r="M24" i="37"/>
  <c r="M25" i="37"/>
  <c r="K26" i="37"/>
  <c r="V26" i="37" s="1"/>
  <c r="K27" i="37"/>
  <c r="M25" i="38"/>
  <c r="M26" i="38"/>
  <c r="K20" i="38"/>
  <c r="K21" i="38"/>
  <c r="K22" i="38"/>
  <c r="K27" i="38"/>
  <c r="W27" i="38" s="1"/>
  <c r="M23" i="16"/>
  <c r="M24" i="16"/>
  <c r="M25" i="16"/>
  <c r="M26" i="16"/>
  <c r="M27" i="16"/>
  <c r="M28" i="16"/>
  <c r="M29" i="16"/>
  <c r="M30" i="16"/>
  <c r="K22" i="16"/>
  <c r="K23" i="16"/>
  <c r="W23" i="16" s="1"/>
  <c r="K24" i="16"/>
  <c r="U24" i="16" s="1"/>
  <c r="K25" i="16"/>
  <c r="U25" i="16" s="1"/>
  <c r="K26" i="16"/>
  <c r="U26" i="16" s="1"/>
  <c r="K27" i="16"/>
  <c r="U27" i="16" s="1"/>
  <c r="K28" i="16"/>
  <c r="U28" i="16" s="1"/>
  <c r="M21" i="36"/>
  <c r="M22" i="36"/>
  <c r="M23" i="36"/>
  <c r="M24" i="36"/>
  <c r="M25" i="36"/>
  <c r="M26" i="36"/>
  <c r="M27" i="36"/>
  <c r="M28" i="36"/>
  <c r="M29" i="36"/>
  <c r="M30" i="36"/>
  <c r="K26" i="36"/>
  <c r="Y26" i="36" s="1"/>
  <c r="K27" i="36"/>
  <c r="K29" i="36"/>
  <c r="X24" i="16" l="1"/>
  <c r="V25" i="16"/>
  <c r="U23" i="35"/>
  <c r="C9" i="46"/>
  <c r="D9" i="46" s="1"/>
  <c r="B11" i="46"/>
  <c r="C10" i="46"/>
  <c r="D10" i="46" s="1"/>
  <c r="I89" i="16"/>
  <c r="V24" i="16"/>
  <c r="X25" i="16"/>
  <c r="V23" i="16"/>
  <c r="W25" i="16"/>
  <c r="W24" i="16"/>
  <c r="X23" i="16"/>
  <c r="U23" i="16"/>
  <c r="U26" i="35"/>
  <c r="V26" i="35"/>
  <c r="W26" i="35"/>
  <c r="X26" i="35"/>
  <c r="Y26" i="35"/>
  <c r="W25" i="35"/>
  <c r="Y25" i="35"/>
  <c r="U25" i="35"/>
  <c r="V25" i="35"/>
  <c r="X25" i="35"/>
  <c r="W24" i="35"/>
  <c r="V24" i="35"/>
  <c r="Y23" i="35"/>
  <c r="W23" i="35"/>
  <c r="Y24" i="35"/>
  <c r="V23" i="35"/>
  <c r="X24" i="35"/>
  <c r="V25" i="36"/>
  <c r="W25" i="36"/>
  <c r="U25" i="36"/>
  <c r="X25" i="36"/>
  <c r="Y25" i="36"/>
  <c r="U24" i="36"/>
  <c r="V24" i="36"/>
  <c r="X24" i="36"/>
  <c r="Y24" i="36"/>
  <c r="W24" i="36"/>
  <c r="X23" i="36"/>
  <c r="U23" i="36"/>
  <c r="V23" i="36"/>
  <c r="W23" i="36"/>
  <c r="Y23" i="36"/>
  <c r="X26" i="36"/>
  <c r="W26" i="36"/>
  <c r="V26" i="36"/>
  <c r="U23" i="37"/>
  <c r="V23" i="37"/>
  <c r="W23" i="37"/>
  <c r="X23" i="37"/>
  <c r="Y23" i="37"/>
  <c r="V25" i="37"/>
  <c r="W25" i="37"/>
  <c r="X25" i="37"/>
  <c r="Y25" i="37"/>
  <c r="U25" i="37"/>
  <c r="X24" i="37"/>
  <c r="Y24" i="37"/>
  <c r="U24" i="37"/>
  <c r="V24" i="37"/>
  <c r="W24" i="37"/>
  <c r="U26" i="37"/>
  <c r="Y26" i="37"/>
  <c r="X26" i="37"/>
  <c r="W26" i="37"/>
  <c r="U26" i="38"/>
  <c r="V26" i="38"/>
  <c r="W26" i="38"/>
  <c r="X26" i="38"/>
  <c r="Y26" i="38"/>
  <c r="Y25" i="38"/>
  <c r="U25" i="38"/>
  <c r="V25" i="38"/>
  <c r="W25" i="38"/>
  <c r="X25" i="38"/>
  <c r="V24" i="38"/>
  <c r="Y24" i="38"/>
  <c r="U24" i="38"/>
  <c r="W24" i="38"/>
  <c r="X24" i="38"/>
  <c r="U23" i="38"/>
  <c r="V23" i="38"/>
  <c r="W23" i="38"/>
  <c r="X23" i="38"/>
  <c r="Y23" i="38"/>
  <c r="Y27" i="38"/>
  <c r="X27" i="38"/>
  <c r="V27" i="38"/>
  <c r="U27" i="38"/>
  <c r="C11" i="46" l="1"/>
  <c r="D11" i="46" s="1"/>
  <c r="B12" i="46"/>
  <c r="C12" i="46" l="1"/>
  <c r="D12" i="46" s="1"/>
  <c r="B13" i="46"/>
  <c r="M23" i="38"/>
  <c r="M24" i="38"/>
  <c r="B14" i="46" l="1"/>
  <c r="C13" i="46"/>
  <c r="D13" i="46" s="1"/>
  <c r="J35" i="42"/>
  <c r="B15" i="46" l="1"/>
  <c r="C14" i="46"/>
  <c r="D14" i="46" s="1"/>
  <c r="K50" i="43"/>
  <c r="H50" i="43"/>
  <c r="K50" i="42"/>
  <c r="H50" i="42"/>
  <c r="K50" i="39"/>
  <c r="L50" i="39" s="1"/>
  <c r="N50" i="39" s="1"/>
  <c r="H50" i="39"/>
  <c r="K48" i="15"/>
  <c r="K50" i="44"/>
  <c r="H50" i="44"/>
  <c r="L48" i="15" l="1"/>
  <c r="N48" i="15" s="1"/>
  <c r="L50" i="42"/>
  <c r="N50" i="42" s="1"/>
  <c r="L50" i="43"/>
  <c r="N50" i="43" s="1"/>
  <c r="L50" i="44"/>
  <c r="N50" i="44" s="1"/>
  <c r="B16" i="46"/>
  <c r="C15" i="46"/>
  <c r="D15" i="46" s="1"/>
  <c r="F52" i="44"/>
  <c r="G52" i="44"/>
  <c r="I52" i="44"/>
  <c r="J52" i="44"/>
  <c r="M52" i="44"/>
  <c r="E52" i="44"/>
  <c r="F52" i="43"/>
  <c r="G52" i="43"/>
  <c r="I52" i="43"/>
  <c r="J52" i="43"/>
  <c r="M52" i="43"/>
  <c r="E52" i="43"/>
  <c r="F52" i="42"/>
  <c r="G52" i="42"/>
  <c r="I52" i="42"/>
  <c r="J52" i="42"/>
  <c r="M52" i="42"/>
  <c r="E52" i="42"/>
  <c r="F52" i="39"/>
  <c r="G52" i="39"/>
  <c r="I52" i="39"/>
  <c r="J52" i="39"/>
  <c r="M52" i="39"/>
  <c r="E52" i="39"/>
  <c r="B17" i="46" l="1"/>
  <c r="C16" i="46"/>
  <c r="D16" i="46" s="1"/>
  <c r="M33" i="44"/>
  <c r="M32" i="44"/>
  <c r="M30" i="44"/>
  <c r="M29" i="44"/>
  <c r="M28" i="44"/>
  <c r="M27" i="44"/>
  <c r="M23" i="44"/>
  <c r="M22" i="44"/>
  <c r="M21" i="44"/>
  <c r="M20" i="44"/>
  <c r="M33" i="43"/>
  <c r="M32" i="43"/>
  <c r="M29" i="43"/>
  <c r="M28" i="43"/>
  <c r="M27" i="43"/>
  <c r="M26" i="43"/>
  <c r="M22" i="43"/>
  <c r="M21" i="43"/>
  <c r="M20" i="43"/>
  <c r="M19" i="43"/>
  <c r="M33" i="42"/>
  <c r="M32" i="42"/>
  <c r="M30" i="42"/>
  <c r="M29" i="42"/>
  <c r="M28" i="42"/>
  <c r="M27" i="42"/>
  <c r="M22" i="42"/>
  <c r="M21" i="42"/>
  <c r="M20" i="42"/>
  <c r="M19" i="42"/>
  <c r="M32" i="39"/>
  <c r="M31" i="39"/>
  <c r="M29" i="39"/>
  <c r="M28" i="39"/>
  <c r="M27" i="39"/>
  <c r="M26" i="39"/>
  <c r="M22" i="39"/>
  <c r="M21" i="39"/>
  <c r="M20" i="39"/>
  <c r="M19" i="39"/>
  <c r="M32" i="15"/>
  <c r="M31" i="15"/>
  <c r="M29" i="15"/>
  <c r="M28" i="15"/>
  <c r="M27" i="15"/>
  <c r="M26" i="15"/>
  <c r="M22" i="15"/>
  <c r="M21" i="15"/>
  <c r="M20" i="15"/>
  <c r="M19" i="15"/>
  <c r="M30" i="29"/>
  <c r="J30" i="29"/>
  <c r="I30" i="29"/>
  <c r="G30" i="29"/>
  <c r="F30" i="29"/>
  <c r="E30" i="29"/>
  <c r="M29" i="29"/>
  <c r="J29" i="29"/>
  <c r="I29" i="29"/>
  <c r="G29" i="29"/>
  <c r="F29" i="29"/>
  <c r="E29" i="29"/>
  <c r="M28" i="29"/>
  <c r="J28" i="29"/>
  <c r="I28" i="29"/>
  <c r="G28" i="29"/>
  <c r="F28" i="29"/>
  <c r="E28" i="29"/>
  <c r="M27" i="29"/>
  <c r="J27" i="29"/>
  <c r="I27" i="29"/>
  <c r="G27" i="29"/>
  <c r="F27" i="29"/>
  <c r="E27" i="29"/>
  <c r="B18" i="46" l="1"/>
  <c r="C17" i="46"/>
  <c r="D17" i="46" s="1"/>
  <c r="C199" i="44"/>
  <c r="C198" i="44"/>
  <c r="C197" i="44"/>
  <c r="M182" i="44"/>
  <c r="M48" i="29" s="1"/>
  <c r="J182" i="44"/>
  <c r="J48" i="29" s="1"/>
  <c r="I182" i="44"/>
  <c r="I48" i="29" s="1"/>
  <c r="G182" i="44"/>
  <c r="G48" i="29" s="1"/>
  <c r="F182" i="44"/>
  <c r="F48" i="29" s="1"/>
  <c r="E182" i="44"/>
  <c r="E48" i="29" s="1"/>
  <c r="K180" i="44"/>
  <c r="H180" i="44"/>
  <c r="K179" i="44"/>
  <c r="H179" i="44"/>
  <c r="K178" i="44"/>
  <c r="H178" i="44"/>
  <c r="K177" i="44"/>
  <c r="H177" i="44"/>
  <c r="M175" i="44"/>
  <c r="J175" i="44"/>
  <c r="I175" i="44"/>
  <c r="G175" i="44"/>
  <c r="F175" i="44"/>
  <c r="E175" i="44"/>
  <c r="M174" i="44"/>
  <c r="M39" i="29" s="1"/>
  <c r="J174" i="44"/>
  <c r="J39" i="29" s="1"/>
  <c r="I174" i="44"/>
  <c r="I39" i="29" s="1"/>
  <c r="G174" i="44"/>
  <c r="G39" i="29" s="1"/>
  <c r="F174" i="44"/>
  <c r="F39" i="29" s="1"/>
  <c r="E174" i="44"/>
  <c r="E39" i="29" s="1"/>
  <c r="K172" i="44"/>
  <c r="L172" i="44" s="1"/>
  <c r="N172" i="44" s="1"/>
  <c r="H172" i="44"/>
  <c r="K171" i="44"/>
  <c r="H171" i="44"/>
  <c r="K170" i="44"/>
  <c r="H170" i="44"/>
  <c r="K169" i="44"/>
  <c r="H169" i="44"/>
  <c r="K168" i="44"/>
  <c r="H168" i="44"/>
  <c r="K167" i="44"/>
  <c r="H167" i="44"/>
  <c r="K166" i="44"/>
  <c r="H166" i="44"/>
  <c r="K165" i="44"/>
  <c r="H165" i="44"/>
  <c r="K164" i="44"/>
  <c r="H164" i="44"/>
  <c r="K163" i="44"/>
  <c r="H163" i="44"/>
  <c r="K162" i="44"/>
  <c r="H162" i="44"/>
  <c r="K161" i="44"/>
  <c r="H161" i="44"/>
  <c r="K160" i="44"/>
  <c r="H160" i="44"/>
  <c r="K159" i="44"/>
  <c r="H159" i="44"/>
  <c r="K158" i="44"/>
  <c r="H158" i="44"/>
  <c r="K157" i="44"/>
  <c r="H157" i="44"/>
  <c r="K156" i="44"/>
  <c r="H156" i="44"/>
  <c r="K155" i="44"/>
  <c r="H155" i="44"/>
  <c r="K154" i="44"/>
  <c r="H154" i="44"/>
  <c r="K153" i="44"/>
  <c r="H153" i="44"/>
  <c r="K152" i="44"/>
  <c r="H152" i="44"/>
  <c r="K151" i="44"/>
  <c r="H151" i="44"/>
  <c r="K150" i="44"/>
  <c r="H150" i="44"/>
  <c r="K149" i="44"/>
  <c r="H149" i="44"/>
  <c r="K148" i="44"/>
  <c r="H148" i="44"/>
  <c r="K147" i="44"/>
  <c r="H147" i="44"/>
  <c r="K146" i="44"/>
  <c r="H146" i="44"/>
  <c r="K145" i="44"/>
  <c r="H145" i="44"/>
  <c r="K144" i="44"/>
  <c r="H144" i="44"/>
  <c r="K143" i="44"/>
  <c r="H143" i="44"/>
  <c r="K142" i="44"/>
  <c r="H142" i="44"/>
  <c r="K141" i="44"/>
  <c r="H141" i="44"/>
  <c r="K140" i="44"/>
  <c r="H140" i="44"/>
  <c r="K139" i="44"/>
  <c r="H139" i="44"/>
  <c r="K138" i="44"/>
  <c r="H138" i="44"/>
  <c r="K137" i="44"/>
  <c r="H137" i="44"/>
  <c r="K136" i="44"/>
  <c r="H136" i="44"/>
  <c r="K135" i="44"/>
  <c r="H135" i="44"/>
  <c r="K134" i="44"/>
  <c r="H134" i="44"/>
  <c r="K133" i="44"/>
  <c r="H133" i="44"/>
  <c r="K132" i="44"/>
  <c r="H132" i="44"/>
  <c r="K131" i="44"/>
  <c r="H131" i="44"/>
  <c r="K130" i="44"/>
  <c r="H130" i="44"/>
  <c r="K129" i="44"/>
  <c r="H129" i="44"/>
  <c r="K128" i="44"/>
  <c r="H128" i="44"/>
  <c r="K127" i="44"/>
  <c r="H127" i="44"/>
  <c r="K126" i="44"/>
  <c r="H126" i="44"/>
  <c r="K125" i="44"/>
  <c r="H125" i="44"/>
  <c r="K124" i="44"/>
  <c r="H124" i="44"/>
  <c r="K123" i="44"/>
  <c r="H123" i="44"/>
  <c r="K122" i="44"/>
  <c r="H122" i="44"/>
  <c r="K121" i="44"/>
  <c r="H121" i="44"/>
  <c r="K120" i="44"/>
  <c r="H120" i="44"/>
  <c r="K119" i="44"/>
  <c r="H119" i="44"/>
  <c r="K118" i="44"/>
  <c r="H118" i="44"/>
  <c r="K117" i="44"/>
  <c r="H117" i="44"/>
  <c r="K116" i="44"/>
  <c r="H116" i="44"/>
  <c r="K115" i="44"/>
  <c r="H115" i="44"/>
  <c r="K114" i="44"/>
  <c r="H114" i="44"/>
  <c r="K113" i="44"/>
  <c r="H113" i="44"/>
  <c r="K112" i="44"/>
  <c r="H112" i="44"/>
  <c r="K111" i="44"/>
  <c r="H111" i="44"/>
  <c r="K110" i="44"/>
  <c r="H110" i="44"/>
  <c r="K109" i="44"/>
  <c r="H109" i="44"/>
  <c r="K108" i="44"/>
  <c r="H108" i="44"/>
  <c r="K107" i="44"/>
  <c r="H107" i="44"/>
  <c r="K106" i="44"/>
  <c r="H106" i="44"/>
  <c r="K105" i="44"/>
  <c r="H105" i="44"/>
  <c r="K104" i="44"/>
  <c r="H104" i="44"/>
  <c r="K103" i="44"/>
  <c r="H103" i="44"/>
  <c r="K102" i="44"/>
  <c r="H102" i="44"/>
  <c r="K101" i="44"/>
  <c r="H101" i="44"/>
  <c r="L101" i="44" s="1"/>
  <c r="N101" i="44" s="1"/>
  <c r="K100" i="44"/>
  <c r="H100" i="44"/>
  <c r="K99" i="44"/>
  <c r="H99" i="44"/>
  <c r="K98" i="44"/>
  <c r="H98" i="44"/>
  <c r="L98" i="44" s="1"/>
  <c r="N98" i="44" s="1"/>
  <c r="K97" i="44"/>
  <c r="H97" i="44"/>
  <c r="K96" i="44"/>
  <c r="H96" i="44"/>
  <c r="K95" i="44"/>
  <c r="H95" i="44"/>
  <c r="K94" i="44"/>
  <c r="H94" i="44"/>
  <c r="K93" i="44"/>
  <c r="H93" i="44"/>
  <c r="K92" i="44"/>
  <c r="H92" i="44"/>
  <c r="K91" i="44"/>
  <c r="H91" i="44"/>
  <c r="K90" i="44"/>
  <c r="H90" i="44"/>
  <c r="K89" i="44"/>
  <c r="H89" i="44"/>
  <c r="L89" i="44" s="1"/>
  <c r="N89" i="44" s="1"/>
  <c r="K88" i="44"/>
  <c r="H88" i="44"/>
  <c r="K87" i="44"/>
  <c r="H87" i="44"/>
  <c r="K86" i="44"/>
  <c r="H86" i="44"/>
  <c r="L86" i="44" s="1"/>
  <c r="N86" i="44" s="1"/>
  <c r="K85" i="44"/>
  <c r="H85" i="44"/>
  <c r="L85" i="44" s="1"/>
  <c r="N85" i="44" s="1"/>
  <c r="K84" i="44"/>
  <c r="H84" i="44"/>
  <c r="K83" i="44"/>
  <c r="H83" i="44"/>
  <c r="K82" i="44"/>
  <c r="H82" i="44"/>
  <c r="L82" i="44" s="1"/>
  <c r="N82" i="44" s="1"/>
  <c r="K81" i="44"/>
  <c r="H81" i="44"/>
  <c r="K80" i="44"/>
  <c r="H80" i="44"/>
  <c r="K79" i="44"/>
  <c r="H79" i="44"/>
  <c r="H78" i="44"/>
  <c r="L78" i="44" s="1"/>
  <c r="N78" i="44" s="1"/>
  <c r="K77" i="44"/>
  <c r="H77" i="44"/>
  <c r="K76" i="44"/>
  <c r="H76" i="44"/>
  <c r="K75" i="44"/>
  <c r="H75" i="44"/>
  <c r="K74" i="44"/>
  <c r="H74" i="44"/>
  <c r="K73" i="44"/>
  <c r="H73" i="44"/>
  <c r="K72" i="44"/>
  <c r="H72" i="44"/>
  <c r="K71" i="44"/>
  <c r="H71" i="44"/>
  <c r="K70" i="44"/>
  <c r="H70" i="44"/>
  <c r="K69" i="44"/>
  <c r="H69" i="44"/>
  <c r="K68" i="44"/>
  <c r="H68" i="44"/>
  <c r="K67" i="44"/>
  <c r="H67" i="44"/>
  <c r="K66" i="44"/>
  <c r="H66" i="44"/>
  <c r="K65" i="44"/>
  <c r="H65" i="44"/>
  <c r="K64" i="44"/>
  <c r="H64" i="44"/>
  <c r="K63" i="44"/>
  <c r="H63" i="44"/>
  <c r="K62" i="44"/>
  <c r="H62" i="44"/>
  <c r="K61" i="44"/>
  <c r="H61" i="44"/>
  <c r="K60" i="44"/>
  <c r="H60" i="44"/>
  <c r="K59" i="44"/>
  <c r="H59" i="44"/>
  <c r="K58" i="44"/>
  <c r="H58" i="44"/>
  <c r="K57" i="44"/>
  <c r="H57" i="44"/>
  <c r="K56" i="44"/>
  <c r="H56" i="44"/>
  <c r="K55" i="44"/>
  <c r="H55" i="44"/>
  <c r="K49" i="44"/>
  <c r="H49" i="44"/>
  <c r="K48" i="44"/>
  <c r="H48" i="44"/>
  <c r="K47" i="44"/>
  <c r="H47" i="44"/>
  <c r="L47" i="44" s="1"/>
  <c r="N47" i="44" s="1"/>
  <c r="K46" i="44"/>
  <c r="H46" i="44"/>
  <c r="K45" i="44"/>
  <c r="H45" i="44"/>
  <c r="K44" i="44"/>
  <c r="K40" i="44"/>
  <c r="H40" i="44"/>
  <c r="K39" i="44"/>
  <c r="H39" i="44"/>
  <c r="K38" i="44"/>
  <c r="H38" i="44"/>
  <c r="J35" i="44"/>
  <c r="J21" i="29" s="1"/>
  <c r="I35" i="44"/>
  <c r="I21" i="29" s="1"/>
  <c r="G35" i="44"/>
  <c r="G21" i="29" s="1"/>
  <c r="F35" i="44"/>
  <c r="F21" i="29" s="1"/>
  <c r="E35" i="44"/>
  <c r="E21" i="29" s="1"/>
  <c r="K33" i="44"/>
  <c r="H33" i="44"/>
  <c r="K32" i="44"/>
  <c r="H32" i="44"/>
  <c r="K31" i="44"/>
  <c r="H31" i="44"/>
  <c r="K30" i="44"/>
  <c r="H30" i="44"/>
  <c r="K29" i="44"/>
  <c r="H29" i="44"/>
  <c r="K28" i="44"/>
  <c r="H28" i="44"/>
  <c r="K27" i="44"/>
  <c r="H27" i="44"/>
  <c r="K26" i="44"/>
  <c r="H26" i="44"/>
  <c r="K25" i="44"/>
  <c r="H25" i="44"/>
  <c r="K24" i="44"/>
  <c r="H24" i="44"/>
  <c r="K23" i="44"/>
  <c r="H23" i="44"/>
  <c r="K22" i="44"/>
  <c r="H22" i="44"/>
  <c r="K21" i="44"/>
  <c r="H21" i="44"/>
  <c r="K20" i="44"/>
  <c r="H20" i="44"/>
  <c r="K19" i="44"/>
  <c r="H19" i="44"/>
  <c r="K17" i="44"/>
  <c r="H17" i="44"/>
  <c r="K16" i="44"/>
  <c r="H16" i="44"/>
  <c r="K15" i="44"/>
  <c r="H15" i="44"/>
  <c r="K14" i="44"/>
  <c r="H14" i="44"/>
  <c r="J12" i="44"/>
  <c r="F8" i="44"/>
  <c r="M8" i="44" s="1"/>
  <c r="E8" i="44"/>
  <c r="K6" i="44"/>
  <c r="E5" i="44"/>
  <c r="E4" i="44"/>
  <c r="N3" i="44"/>
  <c r="E3" i="44"/>
  <c r="N2" i="44"/>
  <c r="E2" i="44"/>
  <c r="C199" i="43"/>
  <c r="C198" i="43"/>
  <c r="C197" i="43"/>
  <c r="M182" i="43"/>
  <c r="M47" i="29" s="1"/>
  <c r="J182" i="43"/>
  <c r="J47" i="29" s="1"/>
  <c r="I182" i="43"/>
  <c r="I47" i="29" s="1"/>
  <c r="G182" i="43"/>
  <c r="G47" i="29" s="1"/>
  <c r="F182" i="43"/>
  <c r="F47" i="29" s="1"/>
  <c r="E182" i="43"/>
  <c r="E47" i="29" s="1"/>
  <c r="K180" i="43"/>
  <c r="H180" i="43"/>
  <c r="K179" i="43"/>
  <c r="H179" i="43"/>
  <c r="L179" i="43" s="1"/>
  <c r="N179" i="43" s="1"/>
  <c r="K178" i="43"/>
  <c r="H178" i="43"/>
  <c r="K177" i="43"/>
  <c r="H177" i="43"/>
  <c r="M175" i="43"/>
  <c r="J175" i="43"/>
  <c r="I175" i="43"/>
  <c r="G175" i="43"/>
  <c r="F175" i="43"/>
  <c r="E175" i="43"/>
  <c r="M174" i="43"/>
  <c r="M38" i="29" s="1"/>
  <c r="J174" i="43"/>
  <c r="J38" i="29" s="1"/>
  <c r="I174" i="43"/>
  <c r="I38" i="29" s="1"/>
  <c r="G174" i="43"/>
  <c r="G38" i="29" s="1"/>
  <c r="F174" i="43"/>
  <c r="F38" i="29" s="1"/>
  <c r="E174" i="43"/>
  <c r="E38" i="29" s="1"/>
  <c r="K172" i="43"/>
  <c r="H172" i="43"/>
  <c r="K171" i="43"/>
  <c r="H171" i="43"/>
  <c r="K170" i="43"/>
  <c r="H170" i="43"/>
  <c r="K169" i="43"/>
  <c r="H169" i="43"/>
  <c r="K168" i="43"/>
  <c r="H168" i="43"/>
  <c r="K167" i="43"/>
  <c r="H167" i="43"/>
  <c r="K166" i="43"/>
  <c r="H166" i="43"/>
  <c r="K165" i="43"/>
  <c r="H165" i="43"/>
  <c r="K164" i="43"/>
  <c r="H164" i="43"/>
  <c r="K163" i="43"/>
  <c r="H163" i="43"/>
  <c r="K162" i="43"/>
  <c r="H162" i="43"/>
  <c r="K161" i="43"/>
  <c r="H161" i="43"/>
  <c r="K160" i="43"/>
  <c r="H160" i="43"/>
  <c r="K159" i="43"/>
  <c r="H159" i="43"/>
  <c r="K158" i="43"/>
  <c r="H158" i="43"/>
  <c r="K157" i="43"/>
  <c r="H157" i="43"/>
  <c r="L157" i="43" s="1"/>
  <c r="N157" i="43" s="1"/>
  <c r="K156" i="43"/>
  <c r="H156" i="43"/>
  <c r="L156" i="43" s="1"/>
  <c r="N156" i="43" s="1"/>
  <c r="K155" i="43"/>
  <c r="H155" i="43"/>
  <c r="K154" i="43"/>
  <c r="H154" i="43"/>
  <c r="K153" i="43"/>
  <c r="H153" i="43"/>
  <c r="L153" i="43" s="1"/>
  <c r="N153" i="43" s="1"/>
  <c r="K152" i="43"/>
  <c r="H152" i="43"/>
  <c r="K151" i="43"/>
  <c r="H151" i="43"/>
  <c r="K150" i="43"/>
  <c r="H150" i="43"/>
  <c r="K149" i="43"/>
  <c r="H149" i="43"/>
  <c r="K148" i="43"/>
  <c r="H148" i="43"/>
  <c r="K147" i="43"/>
  <c r="H147" i="43"/>
  <c r="K146" i="43"/>
  <c r="H146" i="43"/>
  <c r="K145" i="43"/>
  <c r="H145" i="43"/>
  <c r="K144" i="43"/>
  <c r="H144" i="43"/>
  <c r="K143" i="43"/>
  <c r="H143" i="43"/>
  <c r="K142" i="43"/>
  <c r="H142" i="43"/>
  <c r="K141" i="43"/>
  <c r="H141" i="43"/>
  <c r="L141" i="43" s="1"/>
  <c r="N141" i="43" s="1"/>
  <c r="K140" i="43"/>
  <c r="H140" i="43"/>
  <c r="L140" i="43" s="1"/>
  <c r="N140" i="43" s="1"/>
  <c r="K139" i="43"/>
  <c r="H139" i="43"/>
  <c r="K138" i="43"/>
  <c r="H138" i="43"/>
  <c r="K137" i="43"/>
  <c r="H137" i="43"/>
  <c r="K136" i="43"/>
  <c r="H136" i="43"/>
  <c r="K135" i="43"/>
  <c r="H135" i="43"/>
  <c r="K134" i="43"/>
  <c r="H134" i="43"/>
  <c r="K133" i="43"/>
  <c r="H133" i="43"/>
  <c r="L133" i="43" s="1"/>
  <c r="N133" i="43" s="1"/>
  <c r="K132" i="43"/>
  <c r="H132" i="43"/>
  <c r="K131" i="43"/>
  <c r="H131" i="43"/>
  <c r="K130" i="43"/>
  <c r="H130" i="43"/>
  <c r="K129" i="43"/>
  <c r="H129" i="43"/>
  <c r="K128" i="43"/>
  <c r="H128" i="43"/>
  <c r="L128" i="43" s="1"/>
  <c r="N128" i="43" s="1"/>
  <c r="K127" i="43"/>
  <c r="H127" i="43"/>
  <c r="K126" i="43"/>
  <c r="H126" i="43"/>
  <c r="K125" i="43"/>
  <c r="H125" i="43"/>
  <c r="K124" i="43"/>
  <c r="H124" i="43"/>
  <c r="K123" i="43"/>
  <c r="H123" i="43"/>
  <c r="K122" i="43"/>
  <c r="H122" i="43"/>
  <c r="K121" i="43"/>
  <c r="H121" i="43"/>
  <c r="K120" i="43"/>
  <c r="H120" i="43"/>
  <c r="K119" i="43"/>
  <c r="H119" i="43"/>
  <c r="K118" i="43"/>
  <c r="H118" i="43"/>
  <c r="K117" i="43"/>
  <c r="H117" i="43"/>
  <c r="L117" i="43" s="1"/>
  <c r="N117" i="43" s="1"/>
  <c r="K116" i="43"/>
  <c r="H116" i="43"/>
  <c r="K115" i="43"/>
  <c r="H115" i="43"/>
  <c r="K114" i="43"/>
  <c r="H114" i="43"/>
  <c r="K113" i="43"/>
  <c r="H113" i="43"/>
  <c r="K112" i="43"/>
  <c r="H112" i="43"/>
  <c r="K111" i="43"/>
  <c r="H111" i="43"/>
  <c r="K110" i="43"/>
  <c r="H110" i="43"/>
  <c r="K109" i="43"/>
  <c r="H109" i="43"/>
  <c r="L109" i="43" s="1"/>
  <c r="N109" i="43" s="1"/>
  <c r="K108" i="43"/>
  <c r="H108" i="43"/>
  <c r="K107" i="43"/>
  <c r="H107" i="43"/>
  <c r="K106" i="43"/>
  <c r="H106" i="43"/>
  <c r="K105" i="43"/>
  <c r="H105" i="43"/>
  <c r="K104" i="43"/>
  <c r="H104" i="43"/>
  <c r="K103" i="43"/>
  <c r="H103" i="43"/>
  <c r="K102" i="43"/>
  <c r="H102" i="43"/>
  <c r="K101" i="43"/>
  <c r="H101" i="43"/>
  <c r="L101" i="43" s="1"/>
  <c r="N101" i="43" s="1"/>
  <c r="K100" i="43"/>
  <c r="H100" i="43"/>
  <c r="K99" i="43"/>
  <c r="H99" i="43"/>
  <c r="K98" i="43"/>
  <c r="H98" i="43"/>
  <c r="K97" i="43"/>
  <c r="H97" i="43"/>
  <c r="K96" i="43"/>
  <c r="H96" i="43"/>
  <c r="L96" i="43" s="1"/>
  <c r="N96" i="43" s="1"/>
  <c r="K95" i="43"/>
  <c r="H95" i="43"/>
  <c r="K94" i="43"/>
  <c r="H94" i="43"/>
  <c r="K93" i="43"/>
  <c r="H93" i="43"/>
  <c r="K92" i="43"/>
  <c r="H92" i="43"/>
  <c r="K91" i="43"/>
  <c r="H91" i="43"/>
  <c r="K90" i="43"/>
  <c r="H90" i="43"/>
  <c r="K89" i="43"/>
  <c r="H89" i="43"/>
  <c r="K88" i="43"/>
  <c r="H88" i="43"/>
  <c r="K87" i="43"/>
  <c r="H87" i="43"/>
  <c r="K86" i="43"/>
  <c r="H86" i="43"/>
  <c r="K85" i="43"/>
  <c r="H85" i="43"/>
  <c r="L85" i="43" s="1"/>
  <c r="N85" i="43" s="1"/>
  <c r="K84" i="43"/>
  <c r="H84" i="43"/>
  <c r="L84" i="43" s="1"/>
  <c r="N84" i="43" s="1"/>
  <c r="K83" i="43"/>
  <c r="H83" i="43"/>
  <c r="K82" i="43"/>
  <c r="H82" i="43"/>
  <c r="K81" i="43"/>
  <c r="H81" i="43"/>
  <c r="K80" i="43"/>
  <c r="H80" i="43"/>
  <c r="K79" i="43"/>
  <c r="H79" i="43"/>
  <c r="H78" i="43"/>
  <c r="L78" i="43" s="1"/>
  <c r="N78" i="43" s="1"/>
  <c r="K77" i="43"/>
  <c r="H77" i="43"/>
  <c r="K76" i="43"/>
  <c r="H76" i="43"/>
  <c r="K75" i="43"/>
  <c r="H75" i="43"/>
  <c r="K74" i="43"/>
  <c r="H74" i="43"/>
  <c r="K73" i="43"/>
  <c r="H73" i="43"/>
  <c r="K72" i="43"/>
  <c r="H72" i="43"/>
  <c r="K71" i="43"/>
  <c r="H71" i="43"/>
  <c r="K70" i="43"/>
  <c r="H70" i="43"/>
  <c r="L70" i="43" s="1"/>
  <c r="N70" i="43" s="1"/>
  <c r="K69" i="43"/>
  <c r="H69" i="43"/>
  <c r="K68" i="43"/>
  <c r="H68" i="43"/>
  <c r="K67" i="43"/>
  <c r="H67" i="43"/>
  <c r="K66" i="43"/>
  <c r="H66" i="43"/>
  <c r="K65" i="43"/>
  <c r="H65" i="43"/>
  <c r="K64" i="43"/>
  <c r="L64" i="43" s="1"/>
  <c r="N64" i="43" s="1"/>
  <c r="H64" i="43"/>
  <c r="K63" i="43"/>
  <c r="H63" i="43"/>
  <c r="K62" i="43"/>
  <c r="H62" i="43"/>
  <c r="L62" i="43" s="1"/>
  <c r="N62" i="43" s="1"/>
  <c r="K61" i="43"/>
  <c r="H61" i="43"/>
  <c r="K60" i="43"/>
  <c r="H60" i="43"/>
  <c r="K59" i="43"/>
  <c r="H59" i="43"/>
  <c r="K58" i="43"/>
  <c r="H58" i="43"/>
  <c r="K57" i="43"/>
  <c r="H57" i="43"/>
  <c r="K56" i="43"/>
  <c r="H56" i="43"/>
  <c r="K55" i="43"/>
  <c r="H55" i="43"/>
  <c r="H49" i="43"/>
  <c r="K46" i="43"/>
  <c r="H46" i="43"/>
  <c r="K45" i="43"/>
  <c r="H45" i="43"/>
  <c r="K44" i="43"/>
  <c r="H44" i="43"/>
  <c r="K43" i="43"/>
  <c r="H43" i="43"/>
  <c r="K42" i="43"/>
  <c r="H42" i="43"/>
  <c r="K41" i="43"/>
  <c r="H41" i="43"/>
  <c r="K40" i="43"/>
  <c r="H40" i="43"/>
  <c r="K39" i="43"/>
  <c r="H39" i="43"/>
  <c r="K38" i="43"/>
  <c r="H38" i="43"/>
  <c r="J35" i="43"/>
  <c r="J20" i="29" s="1"/>
  <c r="I35" i="43"/>
  <c r="I20" i="29" s="1"/>
  <c r="G35" i="43"/>
  <c r="G20" i="29" s="1"/>
  <c r="F35" i="43"/>
  <c r="F20" i="29" s="1"/>
  <c r="E35" i="43"/>
  <c r="E20" i="29" s="1"/>
  <c r="K33" i="43"/>
  <c r="H33" i="43"/>
  <c r="K32" i="43"/>
  <c r="H32" i="43"/>
  <c r="K31" i="43"/>
  <c r="H31" i="43"/>
  <c r="K29" i="43"/>
  <c r="H29" i="43"/>
  <c r="K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K15" i="43"/>
  <c r="H15" i="43"/>
  <c r="K14" i="43"/>
  <c r="H14" i="43"/>
  <c r="J12" i="43"/>
  <c r="F8" i="43"/>
  <c r="M8" i="43" s="1"/>
  <c r="E8" i="43"/>
  <c r="K6" i="43"/>
  <c r="E5" i="43"/>
  <c r="E4" i="43"/>
  <c r="N3" i="43"/>
  <c r="E3" i="43"/>
  <c r="N2" i="43"/>
  <c r="E2" i="43"/>
  <c r="K161" i="15"/>
  <c r="K162" i="15"/>
  <c r="K163" i="15"/>
  <c r="K164" i="15"/>
  <c r="K165" i="15"/>
  <c r="K166" i="15"/>
  <c r="K167" i="15"/>
  <c r="K168" i="15"/>
  <c r="K169" i="15"/>
  <c r="K170" i="15"/>
  <c r="K171" i="15"/>
  <c r="K172" i="15"/>
  <c r="H161" i="15"/>
  <c r="H162" i="15"/>
  <c r="H163" i="15"/>
  <c r="L163" i="15" s="1"/>
  <c r="N163" i="15" s="1"/>
  <c r="H164" i="15"/>
  <c r="H165" i="15"/>
  <c r="H166" i="15"/>
  <c r="H167" i="15"/>
  <c r="H168" i="15"/>
  <c r="H169" i="15"/>
  <c r="H170" i="15"/>
  <c r="H171" i="15"/>
  <c r="L171" i="15" s="1"/>
  <c r="N171" i="15" s="1"/>
  <c r="H172" i="15"/>
  <c r="K161" i="42"/>
  <c r="K162" i="42"/>
  <c r="K163" i="42"/>
  <c r="K164" i="42"/>
  <c r="K165" i="42"/>
  <c r="K166" i="42"/>
  <c r="K167" i="42"/>
  <c r="K168" i="42"/>
  <c r="K169" i="42"/>
  <c r="K170" i="42"/>
  <c r="K171" i="42"/>
  <c r="K172" i="42"/>
  <c r="H161" i="42"/>
  <c r="H162" i="42"/>
  <c r="H163" i="42"/>
  <c r="H164" i="42"/>
  <c r="H165" i="42"/>
  <c r="H166" i="42"/>
  <c r="H167" i="42"/>
  <c r="H168" i="42"/>
  <c r="H169" i="42"/>
  <c r="H170" i="42"/>
  <c r="H171" i="42"/>
  <c r="H172" i="42"/>
  <c r="C199" i="42"/>
  <c r="C198" i="42"/>
  <c r="C197" i="42"/>
  <c r="M182" i="42"/>
  <c r="M46" i="29" s="1"/>
  <c r="J182" i="42"/>
  <c r="J46" i="29" s="1"/>
  <c r="I182" i="42"/>
  <c r="I46" i="29" s="1"/>
  <c r="G182" i="42"/>
  <c r="G46" i="29" s="1"/>
  <c r="F182" i="42"/>
  <c r="F46" i="29" s="1"/>
  <c r="E182" i="42"/>
  <c r="E46" i="29" s="1"/>
  <c r="K180" i="42"/>
  <c r="H180" i="42"/>
  <c r="K179" i="42"/>
  <c r="H179" i="42"/>
  <c r="K178" i="42"/>
  <c r="H178" i="42"/>
  <c r="K177" i="42"/>
  <c r="H177" i="42"/>
  <c r="M175" i="42"/>
  <c r="J175" i="42"/>
  <c r="I175" i="42"/>
  <c r="G175" i="42"/>
  <c r="F175" i="42"/>
  <c r="E175" i="42"/>
  <c r="M174" i="42"/>
  <c r="M37" i="29" s="1"/>
  <c r="J174" i="42"/>
  <c r="J37" i="29" s="1"/>
  <c r="I174" i="42"/>
  <c r="I37" i="29" s="1"/>
  <c r="G174" i="42"/>
  <c r="G37" i="29" s="1"/>
  <c r="F174" i="42"/>
  <c r="F37" i="29" s="1"/>
  <c r="E174" i="42"/>
  <c r="E37" i="29" s="1"/>
  <c r="K160" i="42"/>
  <c r="H160" i="42"/>
  <c r="K159" i="42"/>
  <c r="H159" i="42"/>
  <c r="K158" i="42"/>
  <c r="H158" i="42"/>
  <c r="K157" i="42"/>
  <c r="H157" i="42"/>
  <c r="K156" i="42"/>
  <c r="H156" i="42"/>
  <c r="K155" i="42"/>
  <c r="H155" i="42"/>
  <c r="K154" i="42"/>
  <c r="H154" i="42"/>
  <c r="K153" i="42"/>
  <c r="H153" i="42"/>
  <c r="K152" i="42"/>
  <c r="H152" i="42"/>
  <c r="K151" i="42"/>
  <c r="H151" i="42"/>
  <c r="K150" i="42"/>
  <c r="H150" i="42"/>
  <c r="K149" i="42"/>
  <c r="H149" i="42"/>
  <c r="K148" i="42"/>
  <c r="H148" i="42"/>
  <c r="K147" i="42"/>
  <c r="H147" i="42"/>
  <c r="K146" i="42"/>
  <c r="H146" i="42"/>
  <c r="K145" i="42"/>
  <c r="H145" i="42"/>
  <c r="K144" i="42"/>
  <c r="H144" i="42"/>
  <c r="K143" i="42"/>
  <c r="H143" i="42"/>
  <c r="K142" i="42"/>
  <c r="H142" i="42"/>
  <c r="K141" i="42"/>
  <c r="H141" i="42"/>
  <c r="K140" i="42"/>
  <c r="H140" i="42"/>
  <c r="K139" i="42"/>
  <c r="H139" i="42"/>
  <c r="K138" i="42"/>
  <c r="H138" i="42"/>
  <c r="K137" i="42"/>
  <c r="H137" i="42"/>
  <c r="K136" i="42"/>
  <c r="H136" i="42"/>
  <c r="K135" i="42"/>
  <c r="H135" i="42"/>
  <c r="K134" i="42"/>
  <c r="H134" i="42"/>
  <c r="K133" i="42"/>
  <c r="H133" i="42"/>
  <c r="K132" i="42"/>
  <c r="H132" i="42"/>
  <c r="K131" i="42"/>
  <c r="H131" i="42"/>
  <c r="K130" i="42"/>
  <c r="H130" i="42"/>
  <c r="K129" i="42"/>
  <c r="H129" i="42"/>
  <c r="K128" i="42"/>
  <c r="H128" i="42"/>
  <c r="K127" i="42"/>
  <c r="H127" i="42"/>
  <c r="K126" i="42"/>
  <c r="H126" i="42"/>
  <c r="K125" i="42"/>
  <c r="H125" i="42"/>
  <c r="K124" i="42"/>
  <c r="H124" i="42"/>
  <c r="K123" i="42"/>
  <c r="H123" i="42"/>
  <c r="K122" i="42"/>
  <c r="H122" i="42"/>
  <c r="K121" i="42"/>
  <c r="H121" i="42"/>
  <c r="K120" i="42"/>
  <c r="H120" i="42"/>
  <c r="K119" i="42"/>
  <c r="H119" i="42"/>
  <c r="K118" i="42"/>
  <c r="H118" i="42"/>
  <c r="K117" i="42"/>
  <c r="H117" i="42"/>
  <c r="K116" i="42"/>
  <c r="H116" i="42"/>
  <c r="L116" i="42" s="1"/>
  <c r="N116" i="42" s="1"/>
  <c r="K115" i="42"/>
  <c r="H115" i="42"/>
  <c r="K114" i="42"/>
  <c r="H114" i="42"/>
  <c r="K113" i="42"/>
  <c r="H113" i="42"/>
  <c r="K112" i="42"/>
  <c r="H112" i="42"/>
  <c r="K111" i="42"/>
  <c r="H111" i="42"/>
  <c r="K110" i="42"/>
  <c r="H110" i="42"/>
  <c r="K109" i="42"/>
  <c r="H109" i="42"/>
  <c r="K108" i="42"/>
  <c r="H108" i="42"/>
  <c r="K107" i="42"/>
  <c r="H107" i="42"/>
  <c r="K106" i="42"/>
  <c r="H106" i="42"/>
  <c r="K105" i="42"/>
  <c r="H105" i="42"/>
  <c r="K104" i="42"/>
  <c r="H104" i="42"/>
  <c r="L104" i="42" s="1"/>
  <c r="N104" i="42" s="1"/>
  <c r="K103" i="42"/>
  <c r="H103" i="42"/>
  <c r="K102" i="42"/>
  <c r="H102" i="42"/>
  <c r="K101" i="42"/>
  <c r="H101" i="42"/>
  <c r="K100" i="42"/>
  <c r="H100" i="42"/>
  <c r="L100" i="42" s="1"/>
  <c r="N100" i="42" s="1"/>
  <c r="K99" i="42"/>
  <c r="H99" i="42"/>
  <c r="K98" i="42"/>
  <c r="H98" i="42"/>
  <c r="K97" i="42"/>
  <c r="H97" i="42"/>
  <c r="K96" i="42"/>
  <c r="H96" i="42"/>
  <c r="L96" i="42" s="1"/>
  <c r="N96" i="42" s="1"/>
  <c r="K95" i="42"/>
  <c r="H95" i="42"/>
  <c r="K94" i="42"/>
  <c r="H94" i="42"/>
  <c r="K93" i="42"/>
  <c r="H93" i="42"/>
  <c r="K92" i="42"/>
  <c r="H92" i="42"/>
  <c r="L92" i="42" s="1"/>
  <c r="N92" i="42" s="1"/>
  <c r="K91" i="42"/>
  <c r="H91" i="42"/>
  <c r="K90" i="42"/>
  <c r="H90" i="42"/>
  <c r="K89" i="42"/>
  <c r="H89" i="42"/>
  <c r="K88" i="42"/>
  <c r="H88" i="42"/>
  <c r="K87" i="42"/>
  <c r="H87" i="42"/>
  <c r="K86" i="42"/>
  <c r="H86" i="42"/>
  <c r="K85" i="42"/>
  <c r="H85" i="42"/>
  <c r="K84" i="42"/>
  <c r="H84" i="42"/>
  <c r="K83" i="42"/>
  <c r="H83" i="42"/>
  <c r="K82" i="42"/>
  <c r="H82" i="42"/>
  <c r="K81" i="42"/>
  <c r="H81" i="42"/>
  <c r="K80" i="42"/>
  <c r="H80" i="42"/>
  <c r="K79" i="42"/>
  <c r="H79" i="42"/>
  <c r="H78" i="42"/>
  <c r="L78" i="42" s="1"/>
  <c r="N78" i="42" s="1"/>
  <c r="K77" i="42"/>
  <c r="H77" i="42"/>
  <c r="K76" i="42"/>
  <c r="H76" i="42"/>
  <c r="K75" i="42"/>
  <c r="H75" i="42"/>
  <c r="L75" i="42" s="1"/>
  <c r="N75" i="42" s="1"/>
  <c r="K74" i="42"/>
  <c r="H74" i="42"/>
  <c r="K73" i="42"/>
  <c r="H73" i="42"/>
  <c r="K72" i="42"/>
  <c r="H72" i="42"/>
  <c r="K71" i="42"/>
  <c r="H71" i="42"/>
  <c r="L71" i="42" s="1"/>
  <c r="N71" i="42" s="1"/>
  <c r="K70" i="42"/>
  <c r="H70" i="42"/>
  <c r="K69" i="42"/>
  <c r="H69" i="42"/>
  <c r="K68" i="42"/>
  <c r="H68" i="42"/>
  <c r="K67" i="42"/>
  <c r="H67" i="42"/>
  <c r="L67" i="42" s="1"/>
  <c r="N67" i="42" s="1"/>
  <c r="K66" i="42"/>
  <c r="H66" i="42"/>
  <c r="K65" i="42"/>
  <c r="H65" i="42"/>
  <c r="K64" i="42"/>
  <c r="H64" i="42"/>
  <c r="K63" i="42"/>
  <c r="H63" i="42"/>
  <c r="K62" i="42"/>
  <c r="H62" i="42"/>
  <c r="K61" i="42"/>
  <c r="H61" i="42"/>
  <c r="K60" i="42"/>
  <c r="H60" i="42"/>
  <c r="K59" i="42"/>
  <c r="H59" i="42"/>
  <c r="K58" i="42"/>
  <c r="H58" i="42"/>
  <c r="K57" i="42"/>
  <c r="H57" i="42"/>
  <c r="K56" i="42"/>
  <c r="H56" i="42"/>
  <c r="K55" i="42"/>
  <c r="H55" i="42"/>
  <c r="L55" i="42" s="1"/>
  <c r="N55" i="42" s="1"/>
  <c r="K49" i="42"/>
  <c r="H49" i="42"/>
  <c r="K48" i="42"/>
  <c r="K44" i="42"/>
  <c r="K43" i="42"/>
  <c r="K42" i="42"/>
  <c r="K41" i="42"/>
  <c r="H41" i="42"/>
  <c r="K40" i="42"/>
  <c r="H40" i="42"/>
  <c r="K39" i="42"/>
  <c r="H39" i="42"/>
  <c r="K38" i="42"/>
  <c r="H38" i="42"/>
  <c r="J19" i="29"/>
  <c r="I35" i="42"/>
  <c r="I19" i="29" s="1"/>
  <c r="G35" i="42"/>
  <c r="G19" i="29" s="1"/>
  <c r="F35" i="42"/>
  <c r="F19" i="29" s="1"/>
  <c r="E35" i="42"/>
  <c r="E19" i="29" s="1"/>
  <c r="K33" i="42"/>
  <c r="H33" i="42"/>
  <c r="K32" i="42"/>
  <c r="H32" i="42"/>
  <c r="K31" i="42"/>
  <c r="H31" i="42"/>
  <c r="K30" i="42"/>
  <c r="H30" i="42"/>
  <c r="K29" i="42"/>
  <c r="H29" i="42"/>
  <c r="K28" i="42"/>
  <c r="H28" i="42"/>
  <c r="K27" i="42"/>
  <c r="H27" i="42"/>
  <c r="K26" i="42"/>
  <c r="H26" i="42"/>
  <c r="K25" i="42"/>
  <c r="H25" i="42"/>
  <c r="K23" i="42"/>
  <c r="H23" i="42"/>
  <c r="K22" i="42"/>
  <c r="H22" i="42"/>
  <c r="K21" i="42"/>
  <c r="H21" i="42"/>
  <c r="K20" i="42"/>
  <c r="H20" i="42"/>
  <c r="K19" i="42"/>
  <c r="H19" i="42"/>
  <c r="K18" i="42"/>
  <c r="H18" i="42"/>
  <c r="K17" i="42"/>
  <c r="H17" i="42"/>
  <c r="K16" i="42"/>
  <c r="H16" i="42"/>
  <c r="K15" i="42"/>
  <c r="H15" i="42"/>
  <c r="K14" i="42"/>
  <c r="H14" i="42"/>
  <c r="J12" i="42"/>
  <c r="F8" i="42"/>
  <c r="L8" i="42" s="1"/>
  <c r="E8" i="42"/>
  <c r="K6" i="42"/>
  <c r="E5" i="42"/>
  <c r="E4" i="42"/>
  <c r="N3" i="42"/>
  <c r="E3" i="42"/>
  <c r="N2" i="42"/>
  <c r="E2" i="42"/>
  <c r="K160" i="39"/>
  <c r="K161" i="39"/>
  <c r="K162" i="39"/>
  <c r="K163" i="39"/>
  <c r="K164" i="39"/>
  <c r="K165" i="39"/>
  <c r="K166" i="39"/>
  <c r="K167" i="39"/>
  <c r="K168" i="39"/>
  <c r="K169" i="39"/>
  <c r="K170" i="39"/>
  <c r="K171" i="39"/>
  <c r="K172" i="39"/>
  <c r="K173" i="39"/>
  <c r="H161" i="39"/>
  <c r="H162" i="39"/>
  <c r="L162" i="39" s="1"/>
  <c r="N162" i="39" s="1"/>
  <c r="H163" i="39"/>
  <c r="H164" i="39"/>
  <c r="H165" i="39"/>
  <c r="H166" i="39"/>
  <c r="H167" i="39"/>
  <c r="H168" i="39"/>
  <c r="H169" i="39"/>
  <c r="H170" i="39"/>
  <c r="L170" i="39" s="1"/>
  <c r="N170" i="39" s="1"/>
  <c r="H171" i="39"/>
  <c r="H172" i="39"/>
  <c r="H173" i="39"/>
  <c r="C199" i="39"/>
  <c r="C198" i="39"/>
  <c r="C197" i="39"/>
  <c r="M182" i="39"/>
  <c r="M45" i="29" s="1"/>
  <c r="J182" i="39"/>
  <c r="J45" i="29" s="1"/>
  <c r="I182" i="39"/>
  <c r="I45" i="29" s="1"/>
  <c r="G182" i="39"/>
  <c r="G45" i="29" s="1"/>
  <c r="F182" i="39"/>
  <c r="F45" i="29" s="1"/>
  <c r="E182" i="39"/>
  <c r="E45" i="29" s="1"/>
  <c r="K180" i="39"/>
  <c r="H180" i="39"/>
  <c r="K179" i="39"/>
  <c r="H179" i="39"/>
  <c r="K178" i="39"/>
  <c r="H178" i="39"/>
  <c r="K177" i="39"/>
  <c r="H177" i="39"/>
  <c r="M175" i="39"/>
  <c r="J175" i="39"/>
  <c r="I175" i="39"/>
  <c r="G175" i="39"/>
  <c r="F175" i="39"/>
  <c r="E175" i="39"/>
  <c r="M174" i="39"/>
  <c r="M36" i="29" s="1"/>
  <c r="J174" i="39"/>
  <c r="J36" i="29" s="1"/>
  <c r="I174" i="39"/>
  <c r="I36" i="29" s="1"/>
  <c r="G174" i="39"/>
  <c r="G36" i="29" s="1"/>
  <c r="F174" i="39"/>
  <c r="F36" i="29" s="1"/>
  <c r="E174" i="39"/>
  <c r="E36" i="29" s="1"/>
  <c r="H160" i="39"/>
  <c r="K159" i="39"/>
  <c r="H159" i="39"/>
  <c r="L159" i="39" s="1"/>
  <c r="N159" i="39" s="1"/>
  <c r="K158" i="39"/>
  <c r="H158" i="39"/>
  <c r="K157" i="39"/>
  <c r="H157" i="39"/>
  <c r="K156" i="39"/>
  <c r="H156" i="39"/>
  <c r="K155" i="39"/>
  <c r="H155" i="39"/>
  <c r="K154" i="39"/>
  <c r="H154" i="39"/>
  <c r="K153" i="39"/>
  <c r="H153" i="39"/>
  <c r="K152" i="39"/>
  <c r="H152" i="39"/>
  <c r="K151" i="39"/>
  <c r="H151" i="39"/>
  <c r="K150" i="39"/>
  <c r="H150" i="39"/>
  <c r="K149" i="39"/>
  <c r="H149" i="39"/>
  <c r="K148" i="39"/>
  <c r="H148" i="39"/>
  <c r="K147" i="39"/>
  <c r="H147" i="39"/>
  <c r="K146" i="39"/>
  <c r="H146" i="39"/>
  <c r="K145" i="39"/>
  <c r="H145" i="39"/>
  <c r="K144" i="39"/>
  <c r="H144" i="39"/>
  <c r="K143" i="39"/>
  <c r="H143" i="39"/>
  <c r="K142" i="39"/>
  <c r="H142" i="39"/>
  <c r="K141" i="39"/>
  <c r="H141" i="39"/>
  <c r="K140" i="39"/>
  <c r="H140" i="39"/>
  <c r="K139" i="39"/>
  <c r="H139" i="39"/>
  <c r="K138" i="39"/>
  <c r="H138" i="39"/>
  <c r="K137" i="39"/>
  <c r="H137" i="39"/>
  <c r="K136" i="39"/>
  <c r="H136" i="39"/>
  <c r="K135" i="39"/>
  <c r="H135" i="39"/>
  <c r="L135" i="39" s="1"/>
  <c r="N135" i="39" s="1"/>
  <c r="K134" i="39"/>
  <c r="H134" i="39"/>
  <c r="K133" i="39"/>
  <c r="H133" i="39"/>
  <c r="K132" i="39"/>
  <c r="H132" i="39"/>
  <c r="K131" i="39"/>
  <c r="H131" i="39"/>
  <c r="L131" i="39" s="1"/>
  <c r="N131" i="39" s="1"/>
  <c r="K130" i="39"/>
  <c r="H130" i="39"/>
  <c r="K129" i="39"/>
  <c r="H129" i="39"/>
  <c r="K128" i="39"/>
  <c r="H128" i="39"/>
  <c r="K127" i="39"/>
  <c r="H127" i="39"/>
  <c r="L127" i="39" s="1"/>
  <c r="N127" i="39" s="1"/>
  <c r="K126" i="39"/>
  <c r="H126" i="39"/>
  <c r="K125" i="39"/>
  <c r="H125" i="39"/>
  <c r="K124" i="39"/>
  <c r="H124" i="39"/>
  <c r="K123" i="39"/>
  <c r="H123" i="39"/>
  <c r="L123" i="39" s="1"/>
  <c r="N123" i="39" s="1"/>
  <c r="K122" i="39"/>
  <c r="H122" i="39"/>
  <c r="K121" i="39"/>
  <c r="H121" i="39"/>
  <c r="K120" i="39"/>
  <c r="H120" i="39"/>
  <c r="K119" i="39"/>
  <c r="H119" i="39"/>
  <c r="K118" i="39"/>
  <c r="H118" i="39"/>
  <c r="K117" i="39"/>
  <c r="H117" i="39"/>
  <c r="L117" i="39" s="1"/>
  <c r="N117" i="39" s="1"/>
  <c r="K116" i="39"/>
  <c r="H116" i="39"/>
  <c r="K115" i="39"/>
  <c r="H115" i="39"/>
  <c r="L115" i="39" s="1"/>
  <c r="N115" i="39" s="1"/>
  <c r="K114" i="39"/>
  <c r="H114" i="39"/>
  <c r="L114" i="39" s="1"/>
  <c r="N114" i="39" s="1"/>
  <c r="K113" i="39"/>
  <c r="H113" i="39"/>
  <c r="K112" i="39"/>
  <c r="H112" i="39"/>
  <c r="K111" i="39"/>
  <c r="H111" i="39"/>
  <c r="K110" i="39"/>
  <c r="H110" i="39"/>
  <c r="L110" i="39" s="1"/>
  <c r="N110" i="39" s="1"/>
  <c r="K109" i="39"/>
  <c r="H109" i="39"/>
  <c r="K108" i="39"/>
  <c r="L108" i="39" s="1"/>
  <c r="N108" i="39" s="1"/>
  <c r="H108" i="39"/>
  <c r="K107" i="39"/>
  <c r="H107" i="39"/>
  <c r="K106" i="39"/>
  <c r="H106" i="39"/>
  <c r="K105" i="39"/>
  <c r="H105" i="39"/>
  <c r="L105" i="39" s="1"/>
  <c r="N105" i="39" s="1"/>
  <c r="K104" i="39"/>
  <c r="H104" i="39"/>
  <c r="K103" i="39"/>
  <c r="H103" i="39"/>
  <c r="K102" i="39"/>
  <c r="H102" i="39"/>
  <c r="K101" i="39"/>
  <c r="H101" i="39"/>
  <c r="L101" i="39" s="1"/>
  <c r="N101" i="39" s="1"/>
  <c r="K100" i="39"/>
  <c r="H100" i="39"/>
  <c r="K99" i="39"/>
  <c r="H99" i="39"/>
  <c r="L99" i="39" s="1"/>
  <c r="N99" i="39" s="1"/>
  <c r="K98" i="39"/>
  <c r="H98" i="39"/>
  <c r="K97" i="39"/>
  <c r="H97" i="39"/>
  <c r="K96" i="39"/>
  <c r="H96" i="39"/>
  <c r="K95" i="39"/>
  <c r="H95" i="39"/>
  <c r="K94" i="39"/>
  <c r="H94" i="39"/>
  <c r="K93" i="39"/>
  <c r="H93" i="39"/>
  <c r="K92" i="39"/>
  <c r="H92" i="39"/>
  <c r="L92" i="39" s="1"/>
  <c r="N92" i="39" s="1"/>
  <c r="K91" i="39"/>
  <c r="H91" i="39"/>
  <c r="L91" i="39" s="1"/>
  <c r="N91" i="39" s="1"/>
  <c r="K90" i="39"/>
  <c r="H90" i="39"/>
  <c r="K89" i="39"/>
  <c r="H89" i="39"/>
  <c r="K88" i="39"/>
  <c r="H88" i="39"/>
  <c r="K87" i="39"/>
  <c r="H87" i="39"/>
  <c r="K86" i="39"/>
  <c r="H86" i="39"/>
  <c r="K85" i="39"/>
  <c r="H85" i="39"/>
  <c r="K84" i="39"/>
  <c r="H84" i="39"/>
  <c r="L84" i="39" s="1"/>
  <c r="N84" i="39" s="1"/>
  <c r="K83" i="39"/>
  <c r="H83" i="39"/>
  <c r="L83" i="39" s="1"/>
  <c r="N83" i="39" s="1"/>
  <c r="K82" i="39"/>
  <c r="H82" i="39"/>
  <c r="K81" i="39"/>
  <c r="H81" i="39"/>
  <c r="K80" i="39"/>
  <c r="H80" i="39"/>
  <c r="K79" i="39"/>
  <c r="H79" i="39"/>
  <c r="H78" i="39"/>
  <c r="L78" i="39" s="1"/>
  <c r="N78" i="39" s="1"/>
  <c r="K77" i="39"/>
  <c r="H77" i="39"/>
  <c r="K76" i="39"/>
  <c r="H76" i="39"/>
  <c r="K75" i="39"/>
  <c r="H75" i="39"/>
  <c r="K74" i="39"/>
  <c r="H74" i="39"/>
  <c r="K73" i="39"/>
  <c r="H73" i="39"/>
  <c r="K72" i="39"/>
  <c r="H72" i="39"/>
  <c r="K71" i="39"/>
  <c r="H71" i="39"/>
  <c r="L71" i="39" s="1"/>
  <c r="N71" i="39" s="1"/>
  <c r="K70" i="39"/>
  <c r="H70" i="39"/>
  <c r="K69" i="39"/>
  <c r="H69" i="39"/>
  <c r="K68" i="39"/>
  <c r="H68" i="39"/>
  <c r="K67" i="39"/>
  <c r="H67" i="39"/>
  <c r="L67" i="39" s="1"/>
  <c r="N67" i="39" s="1"/>
  <c r="K66" i="39"/>
  <c r="H66" i="39"/>
  <c r="K65" i="39"/>
  <c r="H65" i="39"/>
  <c r="K64" i="39"/>
  <c r="H64" i="39"/>
  <c r="K63" i="39"/>
  <c r="H63" i="39"/>
  <c r="K62" i="39"/>
  <c r="H62" i="39"/>
  <c r="K61" i="39"/>
  <c r="H61" i="39"/>
  <c r="K60" i="39"/>
  <c r="H60" i="39"/>
  <c r="K59" i="39"/>
  <c r="H59" i="39"/>
  <c r="K58" i="39"/>
  <c r="H58" i="39"/>
  <c r="K57" i="39"/>
  <c r="H57" i="39"/>
  <c r="K56" i="39"/>
  <c r="H56" i="39"/>
  <c r="K55" i="39"/>
  <c r="H55" i="39"/>
  <c r="K49" i="39"/>
  <c r="H49" i="39"/>
  <c r="K48" i="39"/>
  <c r="H48" i="39"/>
  <c r="K44" i="39"/>
  <c r="H44" i="39"/>
  <c r="K43" i="39"/>
  <c r="H43" i="39"/>
  <c r="K42" i="39"/>
  <c r="H42" i="39"/>
  <c r="K41" i="39"/>
  <c r="H41" i="39"/>
  <c r="K40" i="39"/>
  <c r="H40" i="39"/>
  <c r="K39" i="39"/>
  <c r="H39" i="39"/>
  <c r="K38" i="39"/>
  <c r="H38" i="39"/>
  <c r="K37" i="39"/>
  <c r="H37" i="39"/>
  <c r="J34" i="39"/>
  <c r="J18" i="29" s="1"/>
  <c r="I34" i="39"/>
  <c r="I18" i="29" s="1"/>
  <c r="G34" i="39"/>
  <c r="G18" i="29" s="1"/>
  <c r="F34" i="39"/>
  <c r="F18" i="29" s="1"/>
  <c r="E34" i="39"/>
  <c r="E18" i="29" s="1"/>
  <c r="K32" i="39"/>
  <c r="H32" i="39"/>
  <c r="K31" i="39"/>
  <c r="H31" i="39"/>
  <c r="L31" i="39" s="1"/>
  <c r="N31" i="39" s="1"/>
  <c r="K30" i="39"/>
  <c r="H30" i="39"/>
  <c r="K29" i="39"/>
  <c r="H29" i="39"/>
  <c r="K28" i="39"/>
  <c r="H28" i="39"/>
  <c r="K27" i="39"/>
  <c r="H27" i="39"/>
  <c r="L27" i="39" s="1"/>
  <c r="N27" i="39" s="1"/>
  <c r="K26" i="39"/>
  <c r="H26" i="39"/>
  <c r="K25" i="39"/>
  <c r="H25" i="39"/>
  <c r="K24" i="39"/>
  <c r="H24" i="39"/>
  <c r="K23" i="39"/>
  <c r="H23" i="39"/>
  <c r="K22" i="39"/>
  <c r="H22" i="39"/>
  <c r="K21" i="39"/>
  <c r="H21" i="39"/>
  <c r="K20" i="39"/>
  <c r="H20" i="39"/>
  <c r="K19" i="39"/>
  <c r="H19" i="39"/>
  <c r="L19" i="39" s="1"/>
  <c r="N19" i="39" s="1"/>
  <c r="K18" i="39"/>
  <c r="H18" i="39"/>
  <c r="K17" i="39"/>
  <c r="H17" i="39"/>
  <c r="K16" i="39"/>
  <c r="H16" i="39"/>
  <c r="K15" i="39"/>
  <c r="H15" i="39"/>
  <c r="L15" i="39" s="1"/>
  <c r="K14" i="39"/>
  <c r="H14" i="39"/>
  <c r="J12" i="39"/>
  <c r="F8" i="39"/>
  <c r="N8" i="39" s="1"/>
  <c r="E8" i="39"/>
  <c r="K6" i="39"/>
  <c r="E5" i="39"/>
  <c r="E4" i="39"/>
  <c r="N3" i="39"/>
  <c r="E3" i="39"/>
  <c r="N2" i="39"/>
  <c r="E2" i="39"/>
  <c r="F182" i="15"/>
  <c r="G182" i="15"/>
  <c r="I182" i="15"/>
  <c r="J182" i="15"/>
  <c r="M182" i="15"/>
  <c r="E182" i="15"/>
  <c r="E44" i="29" s="1"/>
  <c r="K177" i="15"/>
  <c r="K178" i="15"/>
  <c r="K179" i="15"/>
  <c r="H177" i="15"/>
  <c r="H178" i="15"/>
  <c r="H179" i="15"/>
  <c r="L159" i="44" l="1"/>
  <c r="N159" i="44" s="1"/>
  <c r="L108" i="44"/>
  <c r="N108" i="44" s="1"/>
  <c r="L116" i="44"/>
  <c r="N116" i="44" s="1"/>
  <c r="L128" i="44"/>
  <c r="N128" i="44" s="1"/>
  <c r="L140" i="44"/>
  <c r="N140" i="44" s="1"/>
  <c r="L148" i="44"/>
  <c r="N148" i="44" s="1"/>
  <c r="L179" i="44"/>
  <c r="N179" i="44" s="1"/>
  <c r="L107" i="44"/>
  <c r="N107" i="44" s="1"/>
  <c r="L131" i="44"/>
  <c r="N131" i="44" s="1"/>
  <c r="L135" i="44"/>
  <c r="N135" i="44" s="1"/>
  <c r="L139" i="44"/>
  <c r="N139" i="44" s="1"/>
  <c r="L147" i="44"/>
  <c r="N147" i="44" s="1"/>
  <c r="L60" i="44"/>
  <c r="N60" i="44" s="1"/>
  <c r="L68" i="44"/>
  <c r="N68" i="44" s="1"/>
  <c r="L71" i="44"/>
  <c r="N71" i="44" s="1"/>
  <c r="L61" i="44"/>
  <c r="N61" i="44" s="1"/>
  <c r="L69" i="44"/>
  <c r="N69" i="44" s="1"/>
  <c r="L177" i="44"/>
  <c r="L76" i="44"/>
  <c r="N76" i="44" s="1"/>
  <c r="L72" i="44"/>
  <c r="N72" i="44" s="1"/>
  <c r="L70" i="44"/>
  <c r="N70" i="44" s="1"/>
  <c r="L74" i="44"/>
  <c r="N74" i="44" s="1"/>
  <c r="L67" i="44"/>
  <c r="N67" i="44" s="1"/>
  <c r="L77" i="44"/>
  <c r="N77" i="44" s="1"/>
  <c r="L129" i="44"/>
  <c r="N129" i="44" s="1"/>
  <c r="L165" i="44"/>
  <c r="N165" i="44" s="1"/>
  <c r="L170" i="44"/>
  <c r="N170" i="44" s="1"/>
  <c r="L110" i="44"/>
  <c r="N110" i="44" s="1"/>
  <c r="L118" i="44"/>
  <c r="N118" i="44" s="1"/>
  <c r="L130" i="44"/>
  <c r="N130" i="44" s="1"/>
  <c r="L138" i="44"/>
  <c r="N138" i="44" s="1"/>
  <c r="L171" i="44"/>
  <c r="N171" i="44" s="1"/>
  <c r="L64" i="44"/>
  <c r="N64" i="44" s="1"/>
  <c r="L88" i="44"/>
  <c r="N88" i="44" s="1"/>
  <c r="L92" i="44"/>
  <c r="N92" i="44" s="1"/>
  <c r="L104" i="44"/>
  <c r="N104" i="44" s="1"/>
  <c r="L111" i="44"/>
  <c r="N111" i="44" s="1"/>
  <c r="L127" i="44"/>
  <c r="N127" i="44" s="1"/>
  <c r="L163" i="44"/>
  <c r="N163" i="44" s="1"/>
  <c r="L167" i="44"/>
  <c r="N167" i="44" s="1"/>
  <c r="L57" i="43"/>
  <c r="N57" i="43" s="1"/>
  <c r="L90" i="43"/>
  <c r="N90" i="43" s="1"/>
  <c r="L94" i="43"/>
  <c r="N94" i="43" s="1"/>
  <c r="L98" i="43"/>
  <c r="N98" i="43" s="1"/>
  <c r="L111" i="43"/>
  <c r="N111" i="43" s="1"/>
  <c r="L119" i="43"/>
  <c r="N119" i="43" s="1"/>
  <c r="L154" i="43"/>
  <c r="N154" i="43" s="1"/>
  <c r="L127" i="43"/>
  <c r="N127" i="43" s="1"/>
  <c r="L147" i="43"/>
  <c r="N147" i="43" s="1"/>
  <c r="L151" i="43"/>
  <c r="N151" i="43" s="1"/>
  <c r="L155" i="43"/>
  <c r="N155" i="43" s="1"/>
  <c r="L159" i="43"/>
  <c r="N159" i="43" s="1"/>
  <c r="L172" i="43"/>
  <c r="N172" i="43" s="1"/>
  <c r="L178" i="43"/>
  <c r="N178" i="43" s="1"/>
  <c r="L59" i="43"/>
  <c r="N59" i="43" s="1"/>
  <c r="L45" i="43"/>
  <c r="L56" i="43"/>
  <c r="N56" i="43" s="1"/>
  <c r="L60" i="43"/>
  <c r="N60" i="43" s="1"/>
  <c r="L106" i="43"/>
  <c r="N106" i="43" s="1"/>
  <c r="L115" i="43"/>
  <c r="N115" i="43" s="1"/>
  <c r="L122" i="43"/>
  <c r="N122" i="43" s="1"/>
  <c r="L177" i="43"/>
  <c r="N177" i="43" s="1"/>
  <c r="L68" i="43"/>
  <c r="N68" i="43" s="1"/>
  <c r="L72" i="43"/>
  <c r="N72" i="43" s="1"/>
  <c r="L76" i="43"/>
  <c r="N76" i="43" s="1"/>
  <c r="L124" i="43"/>
  <c r="N124" i="43" s="1"/>
  <c r="L131" i="43"/>
  <c r="N131" i="43" s="1"/>
  <c r="L143" i="43"/>
  <c r="N143" i="43" s="1"/>
  <c r="L163" i="43"/>
  <c r="N163" i="43" s="1"/>
  <c r="L67" i="43"/>
  <c r="N67" i="43" s="1"/>
  <c r="L71" i="43"/>
  <c r="N71" i="43" s="1"/>
  <c r="L61" i="43"/>
  <c r="N61" i="43" s="1"/>
  <c r="L69" i="43"/>
  <c r="N69" i="43" s="1"/>
  <c r="L77" i="43"/>
  <c r="N77" i="43" s="1"/>
  <c r="L170" i="42"/>
  <c r="N170" i="42" s="1"/>
  <c r="L145" i="42"/>
  <c r="N145" i="42" s="1"/>
  <c r="L149" i="42"/>
  <c r="N149" i="42" s="1"/>
  <c r="L60" i="42"/>
  <c r="N60" i="42" s="1"/>
  <c r="L64" i="42"/>
  <c r="N64" i="42" s="1"/>
  <c r="L68" i="42"/>
  <c r="N68" i="42" s="1"/>
  <c r="L162" i="42"/>
  <c r="N162" i="42" s="1"/>
  <c r="L29" i="42"/>
  <c r="N29" i="42" s="1"/>
  <c r="L33" i="42"/>
  <c r="N33" i="42" s="1"/>
  <c r="L167" i="42"/>
  <c r="N167" i="42" s="1"/>
  <c r="L108" i="42"/>
  <c r="N108" i="42" s="1"/>
  <c r="L120" i="42"/>
  <c r="N120" i="42" s="1"/>
  <c r="L132" i="42"/>
  <c r="N132" i="42" s="1"/>
  <c r="L136" i="42"/>
  <c r="N136" i="42" s="1"/>
  <c r="L171" i="42"/>
  <c r="N171" i="42" s="1"/>
  <c r="L72" i="42"/>
  <c r="N72" i="42" s="1"/>
  <c r="L153" i="42"/>
  <c r="N153" i="42" s="1"/>
  <c r="L113" i="42"/>
  <c r="N113" i="42" s="1"/>
  <c r="L137" i="42"/>
  <c r="N137" i="42" s="1"/>
  <c r="L114" i="42"/>
  <c r="N114" i="42" s="1"/>
  <c r="L122" i="42"/>
  <c r="N122" i="42" s="1"/>
  <c r="L138" i="42"/>
  <c r="N138" i="42" s="1"/>
  <c r="L142" i="42"/>
  <c r="N142" i="42" s="1"/>
  <c r="L146" i="42"/>
  <c r="N146" i="42" s="1"/>
  <c r="L154" i="42"/>
  <c r="N154" i="42" s="1"/>
  <c r="L158" i="42"/>
  <c r="N158" i="42" s="1"/>
  <c r="L166" i="42"/>
  <c r="N166" i="42" s="1"/>
  <c r="L161" i="42"/>
  <c r="N161" i="42" s="1"/>
  <c r="L82" i="39"/>
  <c r="N82" i="39" s="1"/>
  <c r="L134" i="39"/>
  <c r="N134" i="39" s="1"/>
  <c r="L75" i="39"/>
  <c r="N75" i="39" s="1"/>
  <c r="L96" i="39"/>
  <c r="N96" i="39" s="1"/>
  <c r="L107" i="39"/>
  <c r="N107" i="39" s="1"/>
  <c r="L76" i="39"/>
  <c r="N76" i="39" s="1"/>
  <c r="L104" i="39"/>
  <c r="N104" i="39" s="1"/>
  <c r="L116" i="39"/>
  <c r="N116" i="39" s="1"/>
  <c r="L167" i="39"/>
  <c r="N167" i="39" s="1"/>
  <c r="L85" i="39"/>
  <c r="N85" i="39" s="1"/>
  <c r="L89" i="39"/>
  <c r="N89" i="39" s="1"/>
  <c r="L93" i="39"/>
  <c r="N93" i="39" s="1"/>
  <c r="L97" i="39"/>
  <c r="N97" i="39" s="1"/>
  <c r="L100" i="39"/>
  <c r="N100" i="39" s="1"/>
  <c r="L112" i="39"/>
  <c r="N112" i="39" s="1"/>
  <c r="L139" i="39"/>
  <c r="N139" i="39" s="1"/>
  <c r="L155" i="39"/>
  <c r="N155" i="39" s="1"/>
  <c r="L166" i="39"/>
  <c r="N166" i="39" s="1"/>
  <c r="L86" i="39"/>
  <c r="N86" i="39" s="1"/>
  <c r="L90" i="39"/>
  <c r="N90" i="39" s="1"/>
  <c r="L94" i="39"/>
  <c r="N94" i="39" s="1"/>
  <c r="L98" i="39"/>
  <c r="N98" i="39" s="1"/>
  <c r="L156" i="39"/>
  <c r="N156" i="39" s="1"/>
  <c r="L179" i="39"/>
  <c r="N179" i="39" s="1"/>
  <c r="L171" i="39"/>
  <c r="N171" i="39" s="1"/>
  <c r="L163" i="39"/>
  <c r="N163" i="39" s="1"/>
  <c r="L121" i="39"/>
  <c r="N121" i="39" s="1"/>
  <c r="L63" i="39"/>
  <c r="N63" i="39" s="1"/>
  <c r="L72" i="39"/>
  <c r="N72" i="39" s="1"/>
  <c r="L80" i="39"/>
  <c r="N80" i="39" s="1"/>
  <c r="L95" i="39"/>
  <c r="N95" i="39" s="1"/>
  <c r="L118" i="39"/>
  <c r="N118" i="39" s="1"/>
  <c r="L122" i="39"/>
  <c r="N122" i="39" s="1"/>
  <c r="L168" i="39"/>
  <c r="N168" i="39" s="1"/>
  <c r="L160" i="39"/>
  <c r="N160" i="39" s="1"/>
  <c r="L177" i="15"/>
  <c r="N177" i="15" s="1"/>
  <c r="L168" i="15"/>
  <c r="N168" i="15" s="1"/>
  <c r="L167" i="15"/>
  <c r="N167" i="15" s="1"/>
  <c r="L166" i="15"/>
  <c r="N166" i="15" s="1"/>
  <c r="L165" i="15"/>
  <c r="N165" i="15" s="1"/>
  <c r="L172" i="15"/>
  <c r="N172" i="15" s="1"/>
  <c r="L164" i="15"/>
  <c r="N164" i="15" s="1"/>
  <c r="L170" i="15"/>
  <c r="N170" i="15" s="1"/>
  <c r="L162" i="15"/>
  <c r="N162" i="15" s="1"/>
  <c r="L87" i="39"/>
  <c r="N87" i="39" s="1"/>
  <c r="L65" i="39"/>
  <c r="N65" i="39" s="1"/>
  <c r="L69" i="39"/>
  <c r="N69" i="39" s="1"/>
  <c r="L73" i="39"/>
  <c r="N73" i="39" s="1"/>
  <c r="L81" i="39"/>
  <c r="N81" i="39" s="1"/>
  <c r="L88" i="39"/>
  <c r="N88" i="39" s="1"/>
  <c r="L102" i="39"/>
  <c r="N102" i="39" s="1"/>
  <c r="L106" i="39"/>
  <c r="N106" i="39" s="1"/>
  <c r="L109" i="39"/>
  <c r="N109" i="39" s="1"/>
  <c r="L113" i="39"/>
  <c r="N113" i="39" s="1"/>
  <c r="L120" i="39"/>
  <c r="N120" i="39" s="1"/>
  <c r="L143" i="39"/>
  <c r="N143" i="39" s="1"/>
  <c r="L147" i="39"/>
  <c r="N147" i="39" s="1"/>
  <c r="L151" i="39"/>
  <c r="N151" i="39" s="1"/>
  <c r="L77" i="39"/>
  <c r="N77" i="39" s="1"/>
  <c r="L161" i="39"/>
  <c r="N161" i="39" s="1"/>
  <c r="L124" i="39"/>
  <c r="N124" i="39" s="1"/>
  <c r="L128" i="39"/>
  <c r="N128" i="39" s="1"/>
  <c r="L173" i="39"/>
  <c r="N173" i="39" s="1"/>
  <c r="L165" i="39"/>
  <c r="N165" i="39" s="1"/>
  <c r="L142" i="39"/>
  <c r="N142" i="39" s="1"/>
  <c r="L39" i="39"/>
  <c r="N39" i="39" s="1"/>
  <c r="L43" i="39"/>
  <c r="N43" i="39" s="1"/>
  <c r="L55" i="39"/>
  <c r="L59" i="39"/>
  <c r="N59" i="39" s="1"/>
  <c r="L74" i="39"/>
  <c r="N74" i="39" s="1"/>
  <c r="L103" i="39"/>
  <c r="N103" i="39" s="1"/>
  <c r="L148" i="39"/>
  <c r="N148" i="39" s="1"/>
  <c r="L178" i="39"/>
  <c r="N178" i="39" s="1"/>
  <c r="L172" i="39"/>
  <c r="N172" i="39" s="1"/>
  <c r="L164" i="39"/>
  <c r="N164" i="39" s="1"/>
  <c r="L119" i="39"/>
  <c r="N119" i="39" s="1"/>
  <c r="L146" i="39"/>
  <c r="N146" i="39" s="1"/>
  <c r="L169" i="39"/>
  <c r="N169" i="39" s="1"/>
  <c r="L40" i="39"/>
  <c r="N40" i="39" s="1"/>
  <c r="L44" i="39"/>
  <c r="N44" i="39" s="1"/>
  <c r="L60" i="39"/>
  <c r="N60" i="39" s="1"/>
  <c r="L79" i="39"/>
  <c r="N79" i="39" s="1"/>
  <c r="L111" i="39"/>
  <c r="N111" i="39" s="1"/>
  <c r="L141" i="39"/>
  <c r="N141" i="39" s="1"/>
  <c r="L149" i="39"/>
  <c r="N149" i="39" s="1"/>
  <c r="L153" i="39"/>
  <c r="N153" i="39" s="1"/>
  <c r="L74" i="42"/>
  <c r="N74" i="42" s="1"/>
  <c r="L126" i="42"/>
  <c r="N126" i="42" s="1"/>
  <c r="L139" i="42"/>
  <c r="N139" i="42" s="1"/>
  <c r="L143" i="42"/>
  <c r="N143" i="42" s="1"/>
  <c r="L103" i="42"/>
  <c r="N103" i="42" s="1"/>
  <c r="L111" i="42"/>
  <c r="N111" i="42" s="1"/>
  <c r="L123" i="42"/>
  <c r="N123" i="42" s="1"/>
  <c r="L127" i="42"/>
  <c r="N127" i="42" s="1"/>
  <c r="L56" i="42"/>
  <c r="N56" i="42" s="1"/>
  <c r="L76" i="42"/>
  <c r="N76" i="42" s="1"/>
  <c r="L144" i="42"/>
  <c r="N144" i="42" s="1"/>
  <c r="L152" i="42"/>
  <c r="N152" i="42" s="1"/>
  <c r="L163" i="42"/>
  <c r="N163" i="42" s="1"/>
  <c r="L95" i="42"/>
  <c r="N95" i="42" s="1"/>
  <c r="H52" i="42"/>
  <c r="H28" i="29" s="1"/>
  <c r="L57" i="42"/>
  <c r="N57" i="42" s="1"/>
  <c r="L61" i="42"/>
  <c r="N61" i="42" s="1"/>
  <c r="L97" i="42"/>
  <c r="N97" i="42" s="1"/>
  <c r="L105" i="42"/>
  <c r="N105" i="42" s="1"/>
  <c r="L117" i="42"/>
  <c r="N117" i="42" s="1"/>
  <c r="L121" i="42"/>
  <c r="N121" i="42" s="1"/>
  <c r="L125" i="42"/>
  <c r="N125" i="42" s="1"/>
  <c r="L129" i="42"/>
  <c r="N129" i="42" s="1"/>
  <c r="L133" i="42"/>
  <c r="N133" i="42" s="1"/>
  <c r="L156" i="42"/>
  <c r="N156" i="42" s="1"/>
  <c r="L62" i="42"/>
  <c r="N62" i="42" s="1"/>
  <c r="L98" i="42"/>
  <c r="N98" i="42" s="1"/>
  <c r="L106" i="42"/>
  <c r="N106" i="42" s="1"/>
  <c r="L168" i="42"/>
  <c r="N168" i="42" s="1"/>
  <c r="L86" i="43"/>
  <c r="N86" i="43" s="1"/>
  <c r="L97" i="43"/>
  <c r="N97" i="43" s="1"/>
  <c r="L116" i="43"/>
  <c r="N116" i="43" s="1"/>
  <c r="L135" i="43"/>
  <c r="N135" i="43" s="1"/>
  <c r="L139" i="43"/>
  <c r="N139" i="43" s="1"/>
  <c r="L58" i="43"/>
  <c r="N58" i="43" s="1"/>
  <c r="L65" i="43"/>
  <c r="N65" i="43" s="1"/>
  <c r="L80" i="43"/>
  <c r="N80" i="43" s="1"/>
  <c r="L87" i="43"/>
  <c r="N87" i="43" s="1"/>
  <c r="L121" i="43"/>
  <c r="N121" i="43" s="1"/>
  <c r="L148" i="43"/>
  <c r="N148" i="43" s="1"/>
  <c r="L167" i="43"/>
  <c r="N167" i="43" s="1"/>
  <c r="L168" i="43"/>
  <c r="N168" i="43" s="1"/>
  <c r="L75" i="43"/>
  <c r="N75" i="43" s="1"/>
  <c r="K175" i="43"/>
  <c r="L66" i="43"/>
  <c r="N66" i="43" s="1"/>
  <c r="L73" i="43"/>
  <c r="N73" i="43" s="1"/>
  <c r="L81" i="43"/>
  <c r="N81" i="43" s="1"/>
  <c r="L88" i="43"/>
  <c r="N88" i="43" s="1"/>
  <c r="L92" i="43"/>
  <c r="N92" i="43" s="1"/>
  <c r="L103" i="43"/>
  <c r="N103" i="43" s="1"/>
  <c r="L107" i="43"/>
  <c r="N107" i="43" s="1"/>
  <c r="L149" i="43"/>
  <c r="N149" i="43" s="1"/>
  <c r="L160" i="43"/>
  <c r="N160" i="43" s="1"/>
  <c r="L164" i="43"/>
  <c r="N164" i="43" s="1"/>
  <c r="L169" i="43"/>
  <c r="N169" i="43" s="1"/>
  <c r="L162" i="43"/>
  <c r="N162" i="43" s="1"/>
  <c r="L32" i="43"/>
  <c r="N32" i="43" s="1"/>
  <c r="L63" i="43"/>
  <c r="N63" i="43" s="1"/>
  <c r="L74" i="43"/>
  <c r="N74" i="43" s="1"/>
  <c r="L82" i="43"/>
  <c r="N82" i="43" s="1"/>
  <c r="L89" i="43"/>
  <c r="N89" i="43" s="1"/>
  <c r="L93" i="43"/>
  <c r="N93" i="43" s="1"/>
  <c r="L100" i="43"/>
  <c r="N100" i="43" s="1"/>
  <c r="L108" i="43"/>
  <c r="N108" i="43" s="1"/>
  <c r="L123" i="43"/>
  <c r="N123" i="43" s="1"/>
  <c r="L130" i="43"/>
  <c r="N130" i="43" s="1"/>
  <c r="L138" i="43"/>
  <c r="N138" i="43" s="1"/>
  <c r="L165" i="43"/>
  <c r="N165" i="43" s="1"/>
  <c r="L170" i="43"/>
  <c r="N170" i="43" s="1"/>
  <c r="L59" i="44"/>
  <c r="N59" i="44" s="1"/>
  <c r="L62" i="44"/>
  <c r="N62" i="44" s="1"/>
  <c r="L66" i="44"/>
  <c r="N66" i="44" s="1"/>
  <c r="L73" i="44"/>
  <c r="N73" i="44" s="1"/>
  <c r="L115" i="44"/>
  <c r="N115" i="44" s="1"/>
  <c r="L119" i="44"/>
  <c r="N119" i="44" s="1"/>
  <c r="L123" i="44"/>
  <c r="N123" i="44" s="1"/>
  <c r="L161" i="44"/>
  <c r="N161" i="44" s="1"/>
  <c r="L169" i="44"/>
  <c r="N169" i="44" s="1"/>
  <c r="L151" i="44"/>
  <c r="N151" i="44" s="1"/>
  <c r="L155" i="44"/>
  <c r="N155" i="44" s="1"/>
  <c r="L162" i="44"/>
  <c r="N162" i="44" s="1"/>
  <c r="L142" i="44"/>
  <c r="N142" i="44" s="1"/>
  <c r="L150" i="44"/>
  <c r="N150" i="44" s="1"/>
  <c r="L63" i="44"/>
  <c r="N63" i="44" s="1"/>
  <c r="H52" i="44"/>
  <c r="L44" i="44"/>
  <c r="N44" i="44" s="1"/>
  <c r="L48" i="44"/>
  <c r="N48" i="44" s="1"/>
  <c r="L57" i="44"/>
  <c r="N57" i="44" s="1"/>
  <c r="L75" i="44"/>
  <c r="N75" i="44" s="1"/>
  <c r="L109" i="44"/>
  <c r="N109" i="44" s="1"/>
  <c r="L121" i="44"/>
  <c r="N121" i="44" s="1"/>
  <c r="L136" i="44"/>
  <c r="N136" i="44" s="1"/>
  <c r="L143" i="44"/>
  <c r="N143" i="44" s="1"/>
  <c r="L180" i="44"/>
  <c r="N180" i="44" s="1"/>
  <c r="L14" i="44"/>
  <c r="K52" i="44"/>
  <c r="K30" i="29" s="1"/>
  <c r="L56" i="44"/>
  <c r="N56" i="44" s="1"/>
  <c r="L58" i="44"/>
  <c r="N58" i="44" s="1"/>
  <c r="L65" i="44"/>
  <c r="N65" i="44" s="1"/>
  <c r="L87" i="44"/>
  <c r="N87" i="44" s="1"/>
  <c r="L106" i="44"/>
  <c r="N106" i="44" s="1"/>
  <c r="L133" i="44"/>
  <c r="N133" i="44" s="1"/>
  <c r="L160" i="44"/>
  <c r="N160" i="44" s="1"/>
  <c r="L91" i="44"/>
  <c r="N91" i="44" s="1"/>
  <c r="L103" i="44"/>
  <c r="N103" i="44" s="1"/>
  <c r="L141" i="44"/>
  <c r="N141" i="44" s="1"/>
  <c r="L153" i="44"/>
  <c r="N153" i="44" s="1"/>
  <c r="L168" i="44"/>
  <c r="N168" i="44" s="1"/>
  <c r="L178" i="44"/>
  <c r="N178" i="44" s="1"/>
  <c r="B19" i="46"/>
  <c r="C18" i="46"/>
  <c r="D18" i="46" s="1"/>
  <c r="L33" i="43"/>
  <c r="N33" i="43" s="1"/>
  <c r="H182" i="39"/>
  <c r="H45" i="29" s="1"/>
  <c r="L58" i="39"/>
  <c r="N58" i="39" s="1"/>
  <c r="L150" i="39"/>
  <c r="N150" i="39" s="1"/>
  <c r="L33" i="44"/>
  <c r="N33" i="44" s="1"/>
  <c r="L122" i="44"/>
  <c r="N122" i="44" s="1"/>
  <c r="L154" i="44"/>
  <c r="N154" i="44" s="1"/>
  <c r="L129" i="39"/>
  <c r="N129" i="39" s="1"/>
  <c r="L136" i="39"/>
  <c r="N136" i="39" s="1"/>
  <c r="L154" i="39"/>
  <c r="N154" i="39" s="1"/>
  <c r="K52" i="42"/>
  <c r="L147" i="42"/>
  <c r="N147" i="42" s="1"/>
  <c r="L151" i="42"/>
  <c r="N151" i="42" s="1"/>
  <c r="L180" i="43"/>
  <c r="N180" i="43" s="1"/>
  <c r="L66" i="39"/>
  <c r="N66" i="39" s="1"/>
  <c r="L126" i="39"/>
  <c r="N126" i="39" s="1"/>
  <c r="L133" i="39"/>
  <c r="N133" i="39" s="1"/>
  <c r="L140" i="39"/>
  <c r="N140" i="39" s="1"/>
  <c r="L158" i="39"/>
  <c r="N158" i="39" s="1"/>
  <c r="L87" i="42"/>
  <c r="N87" i="42" s="1"/>
  <c r="L140" i="42"/>
  <c r="N140" i="42" s="1"/>
  <c r="L155" i="42"/>
  <c r="N155" i="42" s="1"/>
  <c r="L159" i="42"/>
  <c r="N159" i="42" s="1"/>
  <c r="L172" i="42"/>
  <c r="N172" i="42" s="1"/>
  <c r="L164" i="42"/>
  <c r="N164" i="42" s="1"/>
  <c r="L169" i="15"/>
  <c r="N169" i="15" s="1"/>
  <c r="L161" i="15"/>
  <c r="N161" i="15" s="1"/>
  <c r="L114" i="43"/>
  <c r="N114" i="43" s="1"/>
  <c r="L125" i="43"/>
  <c r="N125" i="43" s="1"/>
  <c r="L132" i="43"/>
  <c r="N132" i="43" s="1"/>
  <c r="L146" i="43"/>
  <c r="N146" i="43" s="1"/>
  <c r="K182" i="43"/>
  <c r="K47" i="29" s="1"/>
  <c r="L39" i="44"/>
  <c r="N39" i="44" s="1"/>
  <c r="L45" i="44"/>
  <c r="N45" i="44" s="1"/>
  <c r="L49" i="44"/>
  <c r="N49" i="44" s="1"/>
  <c r="L79" i="44"/>
  <c r="N79" i="44" s="1"/>
  <c r="L95" i="44"/>
  <c r="N95" i="44" s="1"/>
  <c r="L105" i="44"/>
  <c r="N105" i="44" s="1"/>
  <c r="L112" i="44"/>
  <c r="N112" i="44" s="1"/>
  <c r="L126" i="44"/>
  <c r="N126" i="44" s="1"/>
  <c r="L137" i="44"/>
  <c r="N137" i="44" s="1"/>
  <c r="L144" i="44"/>
  <c r="N144" i="44" s="1"/>
  <c r="L158" i="44"/>
  <c r="N158" i="44" s="1"/>
  <c r="L125" i="39"/>
  <c r="N125" i="39" s="1"/>
  <c r="L157" i="39"/>
  <c r="N157" i="39" s="1"/>
  <c r="L165" i="42"/>
  <c r="N165" i="42" s="1"/>
  <c r="L14" i="43"/>
  <c r="K35" i="43"/>
  <c r="K20" i="29" s="1"/>
  <c r="L55" i="43"/>
  <c r="N55" i="43" s="1"/>
  <c r="L110" i="43"/>
  <c r="N110" i="43" s="1"/>
  <c r="L142" i="43"/>
  <c r="N142" i="43" s="1"/>
  <c r="L171" i="43"/>
  <c r="N171" i="43" s="1"/>
  <c r="L37" i="39"/>
  <c r="H52" i="39"/>
  <c r="L41" i="39"/>
  <c r="N41" i="39" s="1"/>
  <c r="L48" i="39"/>
  <c r="N48" i="39" s="1"/>
  <c r="L56" i="39"/>
  <c r="N56" i="39" s="1"/>
  <c r="L70" i="39"/>
  <c r="N70" i="39" s="1"/>
  <c r="L130" i="39"/>
  <c r="N130" i="39" s="1"/>
  <c r="L137" i="39"/>
  <c r="N137" i="39" s="1"/>
  <c r="L144" i="39"/>
  <c r="N144" i="39" s="1"/>
  <c r="L180" i="39"/>
  <c r="N180" i="39" s="1"/>
  <c r="L58" i="42"/>
  <c r="N58" i="42" s="1"/>
  <c r="L65" i="42"/>
  <c r="N65" i="42" s="1"/>
  <c r="L88" i="42"/>
  <c r="N88" i="42" s="1"/>
  <c r="L118" i="42"/>
  <c r="N118" i="42" s="1"/>
  <c r="L141" i="42"/>
  <c r="N141" i="42" s="1"/>
  <c r="L148" i="42"/>
  <c r="N148" i="42" s="1"/>
  <c r="L160" i="42"/>
  <c r="N160" i="42" s="1"/>
  <c r="H52" i="43"/>
  <c r="L42" i="43"/>
  <c r="N42" i="43" s="1"/>
  <c r="L91" i="43"/>
  <c r="N91" i="43" s="1"/>
  <c r="L104" i="43"/>
  <c r="N104" i="43" s="1"/>
  <c r="L118" i="43"/>
  <c r="N118" i="43" s="1"/>
  <c r="L129" i="43"/>
  <c r="N129" i="43" s="1"/>
  <c r="L136" i="43"/>
  <c r="N136" i="43" s="1"/>
  <c r="L150" i="43"/>
  <c r="N150" i="43" s="1"/>
  <c r="L161" i="43"/>
  <c r="N161" i="43" s="1"/>
  <c r="K52" i="43"/>
  <c r="K29" i="29" s="1"/>
  <c r="L40" i="44"/>
  <c r="N40" i="44" s="1"/>
  <c r="L46" i="44"/>
  <c r="N46" i="44" s="1"/>
  <c r="L83" i="44"/>
  <c r="N83" i="44" s="1"/>
  <c r="L99" i="44"/>
  <c r="N99" i="44" s="1"/>
  <c r="L102" i="44"/>
  <c r="N102" i="44" s="1"/>
  <c r="L113" i="44"/>
  <c r="N113" i="44" s="1"/>
  <c r="L120" i="44"/>
  <c r="N120" i="44" s="1"/>
  <c r="L134" i="44"/>
  <c r="N134" i="44" s="1"/>
  <c r="L145" i="44"/>
  <c r="N145" i="44" s="1"/>
  <c r="L152" i="44"/>
  <c r="N152" i="44" s="1"/>
  <c r="L166" i="44"/>
  <c r="N166" i="44" s="1"/>
  <c r="L132" i="39"/>
  <c r="N132" i="39" s="1"/>
  <c r="K182" i="39"/>
  <c r="K45" i="29" s="1"/>
  <c r="L28" i="39"/>
  <c r="N28" i="39" s="1"/>
  <c r="L32" i="39"/>
  <c r="N32" i="39" s="1"/>
  <c r="L38" i="39"/>
  <c r="N38" i="39" s="1"/>
  <c r="L42" i="39"/>
  <c r="N42" i="39" s="1"/>
  <c r="L49" i="39"/>
  <c r="N49" i="39" s="1"/>
  <c r="L57" i="39"/>
  <c r="N57" i="39" s="1"/>
  <c r="L64" i="39"/>
  <c r="N64" i="39" s="1"/>
  <c r="L138" i="39"/>
  <c r="N138" i="39" s="1"/>
  <c r="L145" i="39"/>
  <c r="N145" i="39" s="1"/>
  <c r="L152" i="39"/>
  <c r="N152" i="39" s="1"/>
  <c r="H35" i="42"/>
  <c r="H19" i="29" s="1"/>
  <c r="L59" i="42"/>
  <c r="N59" i="42" s="1"/>
  <c r="L66" i="42"/>
  <c r="N66" i="42" s="1"/>
  <c r="L69" i="42"/>
  <c r="N69" i="42" s="1"/>
  <c r="L73" i="42"/>
  <c r="N73" i="42" s="1"/>
  <c r="L89" i="42"/>
  <c r="N89" i="42" s="1"/>
  <c r="L112" i="42"/>
  <c r="N112" i="42" s="1"/>
  <c r="L115" i="42"/>
  <c r="N115" i="42" s="1"/>
  <c r="L119" i="42"/>
  <c r="N119" i="42" s="1"/>
  <c r="L130" i="42"/>
  <c r="N130" i="42" s="1"/>
  <c r="L134" i="42"/>
  <c r="N134" i="42" s="1"/>
  <c r="L157" i="42"/>
  <c r="N157" i="42" s="1"/>
  <c r="L169" i="42"/>
  <c r="N169" i="42" s="1"/>
  <c r="L49" i="43"/>
  <c r="N49" i="43" s="1"/>
  <c r="L79" i="43"/>
  <c r="N79" i="43" s="1"/>
  <c r="L95" i="43"/>
  <c r="N95" i="43" s="1"/>
  <c r="L105" i="43"/>
  <c r="N105" i="43" s="1"/>
  <c r="L112" i="43"/>
  <c r="N112" i="43" s="1"/>
  <c r="L126" i="43"/>
  <c r="N126" i="43" s="1"/>
  <c r="L137" i="43"/>
  <c r="N137" i="43" s="1"/>
  <c r="L144" i="43"/>
  <c r="N144" i="43" s="1"/>
  <c r="L158" i="43"/>
  <c r="N158" i="43" s="1"/>
  <c r="K175" i="44"/>
  <c r="L80" i="44"/>
  <c r="N80" i="44" s="1"/>
  <c r="L90" i="44"/>
  <c r="N90" i="44" s="1"/>
  <c r="L93" i="44"/>
  <c r="N93" i="44" s="1"/>
  <c r="L96" i="44"/>
  <c r="N96" i="44" s="1"/>
  <c r="L117" i="44"/>
  <c r="N117" i="44" s="1"/>
  <c r="L124" i="44"/>
  <c r="N124" i="44" s="1"/>
  <c r="L149" i="44"/>
  <c r="N149" i="44" s="1"/>
  <c r="L156" i="44"/>
  <c r="N156" i="44" s="1"/>
  <c r="L62" i="39"/>
  <c r="N62" i="39" s="1"/>
  <c r="K52" i="39"/>
  <c r="K27" i="29" s="1"/>
  <c r="L17" i="39"/>
  <c r="L61" i="39"/>
  <c r="N61" i="39" s="1"/>
  <c r="L68" i="39"/>
  <c r="N68" i="39" s="1"/>
  <c r="L63" i="42"/>
  <c r="N63" i="42" s="1"/>
  <c r="L70" i="42"/>
  <c r="N70" i="42" s="1"/>
  <c r="L77" i="42"/>
  <c r="N77" i="42" s="1"/>
  <c r="L55" i="44"/>
  <c r="N55" i="44" s="1"/>
  <c r="L90" i="42"/>
  <c r="N90" i="42" s="1"/>
  <c r="L124" i="42"/>
  <c r="N124" i="42" s="1"/>
  <c r="L128" i="42"/>
  <c r="N128" i="42" s="1"/>
  <c r="L131" i="42"/>
  <c r="N131" i="42" s="1"/>
  <c r="L135" i="42"/>
  <c r="N135" i="42" s="1"/>
  <c r="L150" i="42"/>
  <c r="N150" i="42" s="1"/>
  <c r="L180" i="42"/>
  <c r="N180" i="42" s="1"/>
  <c r="L40" i="43"/>
  <c r="N40" i="43" s="1"/>
  <c r="L44" i="43"/>
  <c r="N44" i="43" s="1"/>
  <c r="L83" i="43"/>
  <c r="N83" i="43" s="1"/>
  <c r="L99" i="43"/>
  <c r="N99" i="43" s="1"/>
  <c r="L102" i="43"/>
  <c r="N102" i="43" s="1"/>
  <c r="L113" i="43"/>
  <c r="N113" i="43" s="1"/>
  <c r="L120" i="43"/>
  <c r="N120" i="43" s="1"/>
  <c r="L134" i="43"/>
  <c r="N134" i="43" s="1"/>
  <c r="L145" i="43"/>
  <c r="N145" i="43" s="1"/>
  <c r="L152" i="43"/>
  <c r="N152" i="43" s="1"/>
  <c r="L166" i="43"/>
  <c r="N166" i="43" s="1"/>
  <c r="L81" i="44"/>
  <c r="N81" i="44" s="1"/>
  <c r="L84" i="44"/>
  <c r="N84" i="44" s="1"/>
  <c r="L94" i="44"/>
  <c r="N94" i="44" s="1"/>
  <c r="L97" i="44"/>
  <c r="N97" i="44" s="1"/>
  <c r="L100" i="44"/>
  <c r="N100" i="44" s="1"/>
  <c r="L114" i="44"/>
  <c r="N114" i="44" s="1"/>
  <c r="L125" i="44"/>
  <c r="N125" i="44" s="1"/>
  <c r="L132" i="44"/>
  <c r="N132" i="44" s="1"/>
  <c r="L146" i="44"/>
  <c r="N146" i="44" s="1"/>
  <c r="L157" i="44"/>
  <c r="N157" i="44" s="1"/>
  <c r="L164" i="44"/>
  <c r="N164" i="44" s="1"/>
  <c r="K182" i="44"/>
  <c r="K48" i="29" s="1"/>
  <c r="L20" i="44"/>
  <c r="N20" i="44" s="1"/>
  <c r="L22" i="44"/>
  <c r="N22" i="44" s="1"/>
  <c r="L24" i="44"/>
  <c r="L26" i="44"/>
  <c r="L30" i="44"/>
  <c r="N30" i="44" s="1"/>
  <c r="L32" i="44"/>
  <c r="N32" i="44" s="1"/>
  <c r="L31" i="44"/>
  <c r="L17" i="44"/>
  <c r="L16" i="44"/>
  <c r="L25" i="44"/>
  <c r="L16" i="43"/>
  <c r="L20" i="43"/>
  <c r="N20" i="43" s="1"/>
  <c r="L17" i="43"/>
  <c r="L29" i="43"/>
  <c r="N29" i="43" s="1"/>
  <c r="L22" i="43"/>
  <c r="N22" i="43" s="1"/>
  <c r="L28" i="43"/>
  <c r="N28" i="43" s="1"/>
  <c r="L21" i="43"/>
  <c r="N21" i="43" s="1"/>
  <c r="L23" i="43"/>
  <c r="L25" i="43"/>
  <c r="L27" i="43"/>
  <c r="N27" i="43" s="1"/>
  <c r="L14" i="42"/>
  <c r="L45" i="42"/>
  <c r="N45" i="42" s="1"/>
  <c r="L49" i="42"/>
  <c r="N49" i="42" s="1"/>
  <c r="L80" i="42"/>
  <c r="N80" i="42" s="1"/>
  <c r="L82" i="42"/>
  <c r="N82" i="42" s="1"/>
  <c r="L84" i="42"/>
  <c r="N84" i="42" s="1"/>
  <c r="H175" i="42"/>
  <c r="L91" i="42"/>
  <c r="N91" i="42" s="1"/>
  <c r="L93" i="42"/>
  <c r="N93" i="42" s="1"/>
  <c r="L102" i="42"/>
  <c r="N102" i="42" s="1"/>
  <c r="L107" i="42"/>
  <c r="N107" i="42" s="1"/>
  <c r="L109" i="42"/>
  <c r="N109" i="42" s="1"/>
  <c r="L178" i="42"/>
  <c r="N178" i="42" s="1"/>
  <c r="H182" i="42"/>
  <c r="H46" i="29" s="1"/>
  <c r="L40" i="42"/>
  <c r="N40" i="42" s="1"/>
  <c r="L42" i="42"/>
  <c r="N42" i="42" s="1"/>
  <c r="L44" i="42"/>
  <c r="N44" i="42" s="1"/>
  <c r="L48" i="42"/>
  <c r="N48" i="42" s="1"/>
  <c r="L79" i="42"/>
  <c r="N79" i="42" s="1"/>
  <c r="L81" i="42"/>
  <c r="N81" i="42" s="1"/>
  <c r="L83" i="42"/>
  <c r="N83" i="42" s="1"/>
  <c r="L85" i="42"/>
  <c r="N85" i="42" s="1"/>
  <c r="L94" i="42"/>
  <c r="N94" i="42" s="1"/>
  <c r="L99" i="42"/>
  <c r="N99" i="42" s="1"/>
  <c r="L101" i="42"/>
  <c r="N101" i="42" s="1"/>
  <c r="L110" i="42"/>
  <c r="N110" i="42" s="1"/>
  <c r="L177" i="42"/>
  <c r="L179" i="42"/>
  <c r="N179" i="42" s="1"/>
  <c r="L18" i="42"/>
  <c r="L15" i="42"/>
  <c r="L17" i="42"/>
  <c r="L19" i="42"/>
  <c r="N19" i="42" s="1"/>
  <c r="L21" i="42"/>
  <c r="N21" i="42" s="1"/>
  <c r="L23" i="42"/>
  <c r="L26" i="42"/>
  <c r="L32" i="42"/>
  <c r="N32" i="42" s="1"/>
  <c r="L16" i="42"/>
  <c r="L25" i="42"/>
  <c r="L30" i="42"/>
  <c r="N30" i="42" s="1"/>
  <c r="L18" i="39"/>
  <c r="L21" i="39"/>
  <c r="N21" i="39" s="1"/>
  <c r="L22" i="39"/>
  <c r="N22" i="39" s="1"/>
  <c r="L26" i="39"/>
  <c r="N26" i="39" s="1"/>
  <c r="L27" i="44"/>
  <c r="N27" i="44" s="1"/>
  <c r="L29" i="44"/>
  <c r="N29" i="44" s="1"/>
  <c r="L23" i="44"/>
  <c r="N23" i="44" s="1"/>
  <c r="L19" i="44"/>
  <c r="L21" i="44"/>
  <c r="N21" i="44" s="1"/>
  <c r="L28" i="44"/>
  <c r="N28" i="44" s="1"/>
  <c r="L26" i="43"/>
  <c r="N26" i="43" s="1"/>
  <c r="L18" i="43"/>
  <c r="L19" i="43"/>
  <c r="N19" i="43" s="1"/>
  <c r="L24" i="43"/>
  <c r="L31" i="43"/>
  <c r="L39" i="43"/>
  <c r="N39" i="43" s="1"/>
  <c r="L41" i="43"/>
  <c r="N41" i="43" s="1"/>
  <c r="L43" i="43"/>
  <c r="N43" i="43" s="1"/>
  <c r="L22" i="42"/>
  <c r="N22" i="42" s="1"/>
  <c r="L27" i="42"/>
  <c r="N27" i="42" s="1"/>
  <c r="K28" i="29"/>
  <c r="L20" i="42"/>
  <c r="N20" i="42" s="1"/>
  <c r="L28" i="42"/>
  <c r="N28" i="42" s="1"/>
  <c r="L31" i="42"/>
  <c r="L39" i="42"/>
  <c r="N39" i="42" s="1"/>
  <c r="L41" i="42"/>
  <c r="N41" i="42" s="1"/>
  <c r="L43" i="42"/>
  <c r="N43" i="42" s="1"/>
  <c r="K34" i="39"/>
  <c r="K18" i="29" s="1"/>
  <c r="L16" i="39"/>
  <c r="L20" i="39"/>
  <c r="N20" i="39" s="1"/>
  <c r="L24" i="39"/>
  <c r="L29" i="39"/>
  <c r="N29" i="39" s="1"/>
  <c r="L23" i="39"/>
  <c r="L25" i="39"/>
  <c r="L30" i="39"/>
  <c r="I8" i="42"/>
  <c r="M8" i="42"/>
  <c r="H8" i="39"/>
  <c r="M8" i="39"/>
  <c r="K8" i="39"/>
  <c r="G8" i="39"/>
  <c r="L8" i="39"/>
  <c r="I8" i="39"/>
  <c r="K35" i="44"/>
  <c r="K21" i="29" s="1"/>
  <c r="L8" i="44"/>
  <c r="H8" i="44"/>
  <c r="K8" i="44"/>
  <c r="G8" i="44"/>
  <c r="N8" i="44"/>
  <c r="L38" i="44"/>
  <c r="N177" i="44"/>
  <c r="I8" i="44"/>
  <c r="H175" i="44"/>
  <c r="J8" i="44"/>
  <c r="L15" i="44"/>
  <c r="H35" i="44"/>
  <c r="H21" i="29" s="1"/>
  <c r="K174" i="44"/>
  <c r="K39" i="29" s="1"/>
  <c r="H174" i="44"/>
  <c r="H39" i="29" s="1"/>
  <c r="H182" i="44"/>
  <c r="H48" i="29" s="1"/>
  <c r="L8" i="43"/>
  <c r="H8" i="43"/>
  <c r="K8" i="43"/>
  <c r="G8" i="43"/>
  <c r="N8" i="43"/>
  <c r="L38" i="43"/>
  <c r="I8" i="43"/>
  <c r="H175" i="43"/>
  <c r="J8" i="43"/>
  <c r="L15" i="43"/>
  <c r="H35" i="43"/>
  <c r="H20" i="29" s="1"/>
  <c r="K174" i="43"/>
  <c r="K38" i="29" s="1"/>
  <c r="H174" i="43"/>
  <c r="H38" i="29" s="1"/>
  <c r="H182" i="43"/>
  <c r="H47" i="29" s="1"/>
  <c r="K174" i="42"/>
  <c r="K37" i="29" s="1"/>
  <c r="N8" i="42"/>
  <c r="G8" i="42"/>
  <c r="K8" i="42"/>
  <c r="L38" i="42"/>
  <c r="H174" i="42"/>
  <c r="H37" i="29" s="1"/>
  <c r="L86" i="42"/>
  <c r="N86" i="42" s="1"/>
  <c r="K182" i="42"/>
  <c r="K46" i="29" s="1"/>
  <c r="K35" i="42"/>
  <c r="K19" i="29" s="1"/>
  <c r="J8" i="42"/>
  <c r="H8" i="42"/>
  <c r="K175" i="42"/>
  <c r="K174" i="39"/>
  <c r="K36" i="29" s="1"/>
  <c r="H34" i="39"/>
  <c r="H18" i="29" s="1"/>
  <c r="L14" i="39"/>
  <c r="N55" i="39"/>
  <c r="H174" i="39"/>
  <c r="H36" i="29" s="1"/>
  <c r="L177" i="39"/>
  <c r="K175" i="39"/>
  <c r="H175" i="39"/>
  <c r="J8" i="39"/>
  <c r="L178" i="15"/>
  <c r="N178" i="15" s="1"/>
  <c r="L179" i="15"/>
  <c r="N179" i="15" s="1"/>
  <c r="G55" i="29"/>
  <c r="J54" i="29"/>
  <c r="E54" i="29"/>
  <c r="J53" i="29"/>
  <c r="E53" i="29"/>
  <c r="I53" i="29"/>
  <c r="H128" i="15"/>
  <c r="K128" i="15"/>
  <c r="H129" i="15"/>
  <c r="K129" i="15"/>
  <c r="H130" i="15"/>
  <c r="K130" i="15"/>
  <c r="H131" i="15"/>
  <c r="K131" i="15"/>
  <c r="H132" i="15"/>
  <c r="K132" i="15"/>
  <c r="H133" i="15"/>
  <c r="K133" i="15"/>
  <c r="H134" i="15"/>
  <c r="K134" i="15"/>
  <c r="H135" i="15"/>
  <c r="K135" i="15"/>
  <c r="H136" i="15"/>
  <c r="K136" i="15"/>
  <c r="H137" i="15"/>
  <c r="K137" i="15"/>
  <c r="H138" i="15"/>
  <c r="K138" i="15"/>
  <c r="H139" i="15"/>
  <c r="K139" i="15"/>
  <c r="H140" i="15"/>
  <c r="K140" i="15"/>
  <c r="H141" i="15"/>
  <c r="K141" i="15"/>
  <c r="H142" i="15"/>
  <c r="K142" i="15"/>
  <c r="H143" i="15"/>
  <c r="K143" i="15"/>
  <c r="H144" i="15"/>
  <c r="K144" i="15"/>
  <c r="H145" i="15"/>
  <c r="K145" i="15"/>
  <c r="H146" i="15"/>
  <c r="K146" i="15"/>
  <c r="H147" i="15"/>
  <c r="K147" i="15"/>
  <c r="H148" i="15"/>
  <c r="K148" i="15"/>
  <c r="H149" i="15"/>
  <c r="K149" i="15"/>
  <c r="H150" i="15"/>
  <c r="K150" i="15"/>
  <c r="H151" i="15"/>
  <c r="K151" i="15"/>
  <c r="H152" i="15"/>
  <c r="K152" i="15"/>
  <c r="H153" i="15"/>
  <c r="K153" i="15"/>
  <c r="H154" i="15"/>
  <c r="K154" i="15"/>
  <c r="H155" i="15"/>
  <c r="K155" i="15"/>
  <c r="H156" i="15"/>
  <c r="K156" i="15"/>
  <c r="H157" i="15"/>
  <c r="K157" i="15"/>
  <c r="H158" i="15"/>
  <c r="K158" i="15"/>
  <c r="H159" i="15"/>
  <c r="K159" i="15"/>
  <c r="H160" i="15"/>
  <c r="K160" i="15"/>
  <c r="H56" i="15"/>
  <c r="K56" i="15"/>
  <c r="H57" i="15"/>
  <c r="K57" i="15"/>
  <c r="H58" i="15"/>
  <c r="K58" i="15"/>
  <c r="H59" i="15"/>
  <c r="K59" i="15"/>
  <c r="H60" i="15"/>
  <c r="K60" i="15"/>
  <c r="H61" i="15"/>
  <c r="K61" i="15"/>
  <c r="H62" i="15"/>
  <c r="K62" i="15"/>
  <c r="H63" i="15"/>
  <c r="K63" i="15"/>
  <c r="H64" i="15"/>
  <c r="K64" i="15"/>
  <c r="H65" i="15"/>
  <c r="K65" i="15"/>
  <c r="H66" i="15"/>
  <c r="K66" i="15"/>
  <c r="H67" i="15"/>
  <c r="K67" i="15"/>
  <c r="H68" i="15"/>
  <c r="K68" i="15"/>
  <c r="H69" i="15"/>
  <c r="K69" i="15"/>
  <c r="H70" i="15"/>
  <c r="K70" i="15"/>
  <c r="H71" i="15"/>
  <c r="K71" i="15"/>
  <c r="H72" i="15"/>
  <c r="K72" i="15"/>
  <c r="H73" i="15"/>
  <c r="K73" i="15"/>
  <c r="H74" i="15"/>
  <c r="K74" i="15"/>
  <c r="H75" i="15"/>
  <c r="K75" i="15"/>
  <c r="H76" i="15"/>
  <c r="K76" i="15"/>
  <c r="H77" i="15"/>
  <c r="K77" i="15"/>
  <c r="H78" i="15"/>
  <c r="L78" i="15" s="1"/>
  <c r="N78" i="15" s="1"/>
  <c r="H79" i="15"/>
  <c r="K79" i="15"/>
  <c r="H80" i="15"/>
  <c r="K80" i="15"/>
  <c r="H81" i="15"/>
  <c r="K81" i="15"/>
  <c r="H82" i="15"/>
  <c r="K82" i="15"/>
  <c r="H83" i="15"/>
  <c r="K83" i="15"/>
  <c r="H84" i="15"/>
  <c r="K84" i="15"/>
  <c r="H85" i="15"/>
  <c r="K85" i="15"/>
  <c r="H86" i="15"/>
  <c r="K86" i="15"/>
  <c r="H87" i="15"/>
  <c r="K87" i="15"/>
  <c r="H88" i="15"/>
  <c r="K88" i="15"/>
  <c r="H89" i="15"/>
  <c r="K89" i="15"/>
  <c r="H90" i="15"/>
  <c r="K90" i="15"/>
  <c r="H91" i="15"/>
  <c r="K91" i="15"/>
  <c r="H92" i="15"/>
  <c r="K92" i="15"/>
  <c r="H93" i="15"/>
  <c r="K93" i="15"/>
  <c r="H94" i="15"/>
  <c r="K94" i="15"/>
  <c r="H95" i="15"/>
  <c r="K95" i="15"/>
  <c r="H96" i="15"/>
  <c r="K96" i="15"/>
  <c r="H97" i="15"/>
  <c r="K97" i="15"/>
  <c r="H98" i="15"/>
  <c r="K98" i="15"/>
  <c r="H99" i="15"/>
  <c r="K99" i="15"/>
  <c r="H100" i="15"/>
  <c r="K100" i="15"/>
  <c r="H101" i="15"/>
  <c r="K101" i="15"/>
  <c r="H102" i="15"/>
  <c r="K102" i="15"/>
  <c r="H103" i="15"/>
  <c r="K103" i="15"/>
  <c r="H104" i="15"/>
  <c r="K104" i="15"/>
  <c r="H105" i="15"/>
  <c r="K105" i="15"/>
  <c r="H106" i="15"/>
  <c r="K106" i="15"/>
  <c r="H107" i="15"/>
  <c r="K107" i="15"/>
  <c r="H108" i="15"/>
  <c r="K108" i="15"/>
  <c r="H109" i="15"/>
  <c r="K109" i="15"/>
  <c r="H110" i="15"/>
  <c r="K110" i="15"/>
  <c r="H111" i="15"/>
  <c r="K111" i="15"/>
  <c r="H112" i="15"/>
  <c r="K112" i="15"/>
  <c r="H113" i="15"/>
  <c r="K113" i="15"/>
  <c r="H114" i="15"/>
  <c r="K114" i="15"/>
  <c r="H115" i="15"/>
  <c r="K115" i="15"/>
  <c r="H116" i="15"/>
  <c r="K116" i="15"/>
  <c r="H117" i="15"/>
  <c r="K117" i="15"/>
  <c r="H118" i="15"/>
  <c r="K118" i="15"/>
  <c r="H119" i="15"/>
  <c r="K119" i="15"/>
  <c r="H120" i="15"/>
  <c r="K120" i="15"/>
  <c r="H121" i="15"/>
  <c r="K121" i="15"/>
  <c r="H122" i="15"/>
  <c r="K122" i="15"/>
  <c r="H123" i="15"/>
  <c r="K123" i="15"/>
  <c r="H124" i="15"/>
  <c r="K124" i="15"/>
  <c r="H125" i="15"/>
  <c r="K125" i="15"/>
  <c r="H126" i="15"/>
  <c r="K126" i="15"/>
  <c r="H127" i="15"/>
  <c r="K127" i="15"/>
  <c r="E35" i="29"/>
  <c r="F35" i="29"/>
  <c r="G35" i="29"/>
  <c r="I35" i="29"/>
  <c r="J35" i="29"/>
  <c r="J31" i="29" s="1"/>
  <c r="M35" i="29"/>
  <c r="E175" i="15"/>
  <c r="H180" i="15"/>
  <c r="H182" i="15" s="1"/>
  <c r="K180" i="15"/>
  <c r="J44" i="29"/>
  <c r="J40" i="29" s="1"/>
  <c r="F41" i="29"/>
  <c r="G41" i="29"/>
  <c r="H41" i="29"/>
  <c r="J41" i="29"/>
  <c r="K41" i="29"/>
  <c r="C197" i="15"/>
  <c r="C198" i="15"/>
  <c r="C199" i="15"/>
  <c r="H44" i="15"/>
  <c r="K44" i="15"/>
  <c r="H45" i="15"/>
  <c r="K45" i="15"/>
  <c r="H46" i="15"/>
  <c r="K46" i="15"/>
  <c r="K47" i="15"/>
  <c r="H39" i="15"/>
  <c r="K39" i="15"/>
  <c r="K52" i="15" s="1"/>
  <c r="H40" i="15"/>
  <c r="K40" i="15"/>
  <c r="H41" i="15"/>
  <c r="K41" i="15"/>
  <c r="H42" i="15"/>
  <c r="K42" i="15"/>
  <c r="H43" i="15"/>
  <c r="K43" i="15"/>
  <c r="H32" i="15"/>
  <c r="K32" i="15"/>
  <c r="I8" i="29"/>
  <c r="J55" i="29"/>
  <c r="F55" i="29"/>
  <c r="M44" i="29"/>
  <c r="L41" i="29"/>
  <c r="M41" i="29"/>
  <c r="N41" i="29"/>
  <c r="C100" i="38"/>
  <c r="C99" i="38"/>
  <c r="C98" i="38"/>
  <c r="N89" i="38"/>
  <c r="L89" i="38"/>
  <c r="C89" i="38"/>
  <c r="M87" i="38"/>
  <c r="K87" i="38"/>
  <c r="M86" i="38"/>
  <c r="K86" i="38"/>
  <c r="X86" i="38" s="1"/>
  <c r="M85" i="38"/>
  <c r="K85" i="38"/>
  <c r="M84" i="38"/>
  <c r="K84" i="38"/>
  <c r="U84" i="38" s="1"/>
  <c r="M83" i="38"/>
  <c r="K83" i="38"/>
  <c r="W83" i="38" s="1"/>
  <c r="M82" i="38"/>
  <c r="K82" i="38"/>
  <c r="U82" i="38" s="1"/>
  <c r="M81" i="38"/>
  <c r="K81" i="38"/>
  <c r="X81" i="38" s="1"/>
  <c r="M80" i="38"/>
  <c r="K80" i="38"/>
  <c r="V80" i="38" s="1"/>
  <c r="M79" i="38"/>
  <c r="K79" i="38"/>
  <c r="M78" i="38"/>
  <c r="K78" i="38"/>
  <c r="U78" i="38" s="1"/>
  <c r="M77" i="38"/>
  <c r="K77" i="38"/>
  <c r="V77" i="38" s="1"/>
  <c r="M76" i="38"/>
  <c r="K76" i="38"/>
  <c r="U76" i="38" s="1"/>
  <c r="M75" i="38"/>
  <c r="K75" i="38"/>
  <c r="V75" i="38" s="1"/>
  <c r="M74" i="38"/>
  <c r="K74" i="38"/>
  <c r="W74" i="38" s="1"/>
  <c r="M73" i="38"/>
  <c r="K73" i="38"/>
  <c r="Y73" i="38" s="1"/>
  <c r="M72" i="38"/>
  <c r="K72" i="38"/>
  <c r="V72" i="38" s="1"/>
  <c r="M71" i="38"/>
  <c r="K71" i="38"/>
  <c r="Y71" i="38" s="1"/>
  <c r="M70" i="38"/>
  <c r="K70" i="38"/>
  <c r="M69" i="38"/>
  <c r="K69" i="38"/>
  <c r="U69" i="38" s="1"/>
  <c r="M68" i="38"/>
  <c r="K68" i="38"/>
  <c r="W68" i="38" s="1"/>
  <c r="M67" i="38"/>
  <c r="K67" i="38"/>
  <c r="Y67" i="38" s="1"/>
  <c r="M66" i="38"/>
  <c r="K66" i="38"/>
  <c r="U66" i="38" s="1"/>
  <c r="M65" i="38"/>
  <c r="K65" i="38"/>
  <c r="Y65" i="38" s="1"/>
  <c r="M64" i="38"/>
  <c r="K64" i="38"/>
  <c r="M63" i="38"/>
  <c r="K63" i="38"/>
  <c r="X63" i="38" s="1"/>
  <c r="M62" i="38"/>
  <c r="K62" i="38"/>
  <c r="X62" i="38" s="1"/>
  <c r="M61" i="38"/>
  <c r="K61" i="38"/>
  <c r="Y61" i="38" s="1"/>
  <c r="M60" i="38"/>
  <c r="K60" i="38"/>
  <c r="Y60" i="38" s="1"/>
  <c r="M59" i="38"/>
  <c r="K59" i="38"/>
  <c r="U59" i="38" s="1"/>
  <c r="M58" i="38"/>
  <c r="K58" i="38"/>
  <c r="X58" i="38" s="1"/>
  <c r="M57" i="38"/>
  <c r="K57" i="38"/>
  <c r="U57" i="38" s="1"/>
  <c r="M56" i="38"/>
  <c r="K56" i="38"/>
  <c r="U56" i="38" s="1"/>
  <c r="M55" i="38"/>
  <c r="K55" i="38"/>
  <c r="X55" i="38" s="1"/>
  <c r="M54" i="38"/>
  <c r="K54" i="38"/>
  <c r="X54" i="38" s="1"/>
  <c r="M53" i="38"/>
  <c r="K53" i="38"/>
  <c r="X53" i="38" s="1"/>
  <c r="M52" i="38"/>
  <c r="K52" i="38"/>
  <c r="W52" i="38" s="1"/>
  <c r="M51" i="38"/>
  <c r="K51" i="38"/>
  <c r="U51" i="38" s="1"/>
  <c r="M50" i="38"/>
  <c r="K50" i="38"/>
  <c r="V50" i="38" s="1"/>
  <c r="M49" i="38"/>
  <c r="K49" i="38"/>
  <c r="M48" i="38"/>
  <c r="K48" i="38"/>
  <c r="V48" i="38" s="1"/>
  <c r="M47" i="38"/>
  <c r="K47" i="38"/>
  <c r="X47" i="38" s="1"/>
  <c r="M46" i="38"/>
  <c r="K46" i="38"/>
  <c r="Y46" i="38" s="1"/>
  <c r="M45" i="38"/>
  <c r="K45" i="38"/>
  <c r="M44" i="38"/>
  <c r="K44" i="38"/>
  <c r="U44" i="38" s="1"/>
  <c r="M43" i="38"/>
  <c r="K43" i="38"/>
  <c r="U43" i="38" s="1"/>
  <c r="M42" i="38"/>
  <c r="K42" i="38"/>
  <c r="U42" i="38" s="1"/>
  <c r="M41" i="38"/>
  <c r="K41" i="38"/>
  <c r="X41" i="38" s="1"/>
  <c r="M40" i="38"/>
  <c r="K40" i="38"/>
  <c r="X40" i="38" s="1"/>
  <c r="M39" i="38"/>
  <c r="K39" i="38"/>
  <c r="M38" i="38"/>
  <c r="K38" i="38"/>
  <c r="V38" i="38" s="1"/>
  <c r="M37" i="38"/>
  <c r="K37" i="38"/>
  <c r="V37" i="38" s="1"/>
  <c r="M36" i="38"/>
  <c r="K36" i="38"/>
  <c r="V36" i="38" s="1"/>
  <c r="M35" i="38"/>
  <c r="K35" i="38"/>
  <c r="Y35" i="38" s="1"/>
  <c r="M34" i="38"/>
  <c r="K34" i="38"/>
  <c r="V34" i="38" s="1"/>
  <c r="M33" i="38"/>
  <c r="K33" i="38"/>
  <c r="X33" i="38" s="1"/>
  <c r="M32" i="38"/>
  <c r="K32" i="38"/>
  <c r="M31" i="38"/>
  <c r="K31" i="38"/>
  <c r="X31" i="38" s="1"/>
  <c r="M30" i="38"/>
  <c r="K30" i="38"/>
  <c r="W30" i="38" s="1"/>
  <c r="M29" i="38"/>
  <c r="K29" i="38"/>
  <c r="X29" i="38" s="1"/>
  <c r="M28" i="38"/>
  <c r="K28" i="38"/>
  <c r="M27" i="38"/>
  <c r="M22" i="38"/>
  <c r="Y22" i="38"/>
  <c r="M21" i="38"/>
  <c r="Y21" i="38"/>
  <c r="M20" i="38"/>
  <c r="U20" i="38"/>
  <c r="M19" i="38"/>
  <c r="K19" i="38"/>
  <c r="X19" i="38" s="1"/>
  <c r="M18" i="38"/>
  <c r="K18" i="38"/>
  <c r="W18" i="38" s="1"/>
  <c r="M17" i="38"/>
  <c r="K17" i="38"/>
  <c r="V17" i="38" s="1"/>
  <c r="M16" i="38"/>
  <c r="K16" i="38"/>
  <c r="W16" i="38" s="1"/>
  <c r="M15" i="38"/>
  <c r="K15" i="38"/>
  <c r="U15" i="38" s="1"/>
  <c r="M14" i="38"/>
  <c r="K14" i="38"/>
  <c r="Y14" i="38" s="1"/>
  <c r="M13" i="38"/>
  <c r="K13" i="38"/>
  <c r="V13" i="38" s="1"/>
  <c r="P10" i="38"/>
  <c r="K10" i="38"/>
  <c r="J10" i="38"/>
  <c r="P7" i="38"/>
  <c r="B5" i="38"/>
  <c r="B4" i="38"/>
  <c r="S3" i="38"/>
  <c r="B3" i="38"/>
  <c r="S2" i="38"/>
  <c r="B2" i="38"/>
  <c r="C100" i="37"/>
  <c r="C99" i="37"/>
  <c r="C98" i="37"/>
  <c r="N89" i="37"/>
  <c r="H89" i="37"/>
  <c r="C89" i="37"/>
  <c r="M87" i="37"/>
  <c r="K87" i="37"/>
  <c r="W87" i="37" s="1"/>
  <c r="M86" i="37"/>
  <c r="K86" i="37"/>
  <c r="X86" i="37" s="1"/>
  <c r="M85" i="37"/>
  <c r="K85" i="37"/>
  <c r="M84" i="37"/>
  <c r="K84" i="37"/>
  <c r="X84" i="37" s="1"/>
  <c r="M83" i="37"/>
  <c r="K83" i="37"/>
  <c r="X83" i="37" s="1"/>
  <c r="M82" i="37"/>
  <c r="K82" i="37"/>
  <c r="V82" i="37" s="1"/>
  <c r="M81" i="37"/>
  <c r="K81" i="37"/>
  <c r="X81" i="37" s="1"/>
  <c r="M80" i="37"/>
  <c r="K80" i="37"/>
  <c r="X80" i="37" s="1"/>
  <c r="M79" i="37"/>
  <c r="K79" i="37"/>
  <c r="X79" i="37" s="1"/>
  <c r="M78" i="37"/>
  <c r="K78" i="37"/>
  <c r="V78" i="37" s="1"/>
  <c r="M77" i="37"/>
  <c r="K77" i="37"/>
  <c r="V77" i="37" s="1"/>
  <c r="M76" i="37"/>
  <c r="K76" i="37"/>
  <c r="X76" i="37" s="1"/>
  <c r="M75" i="37"/>
  <c r="K75" i="37"/>
  <c r="X75" i="37" s="1"/>
  <c r="M74" i="37"/>
  <c r="K74" i="37"/>
  <c r="M73" i="37"/>
  <c r="K73" i="37"/>
  <c r="V73" i="37" s="1"/>
  <c r="M72" i="37"/>
  <c r="K72" i="37"/>
  <c r="X72" i="37" s="1"/>
  <c r="M71" i="37"/>
  <c r="K71" i="37"/>
  <c r="W71" i="37" s="1"/>
  <c r="M70" i="37"/>
  <c r="K70" i="37"/>
  <c r="W70" i="37" s="1"/>
  <c r="M69" i="37"/>
  <c r="K69" i="37"/>
  <c r="U69" i="37" s="1"/>
  <c r="M68" i="37"/>
  <c r="K68" i="37"/>
  <c r="X68" i="37" s="1"/>
  <c r="M67" i="37"/>
  <c r="K67" i="37"/>
  <c r="X67" i="37" s="1"/>
  <c r="M66" i="37"/>
  <c r="K66" i="37"/>
  <c r="Y66" i="37" s="1"/>
  <c r="M65" i="37"/>
  <c r="K65" i="37"/>
  <c r="M64" i="37"/>
  <c r="K64" i="37"/>
  <c r="X64" i="37" s="1"/>
  <c r="M63" i="37"/>
  <c r="K63" i="37"/>
  <c r="X63" i="37" s="1"/>
  <c r="M62" i="37"/>
  <c r="K62" i="37"/>
  <c r="W62" i="37" s="1"/>
  <c r="M61" i="37"/>
  <c r="K61" i="37"/>
  <c r="V61" i="37" s="1"/>
  <c r="M60" i="37"/>
  <c r="K60" i="37"/>
  <c r="X60" i="37" s="1"/>
  <c r="M59" i="37"/>
  <c r="K59" i="37"/>
  <c r="X59" i="37" s="1"/>
  <c r="M58" i="37"/>
  <c r="K58" i="37"/>
  <c r="M57" i="37"/>
  <c r="K57" i="37"/>
  <c r="Y57" i="37" s="1"/>
  <c r="M56" i="37"/>
  <c r="K56" i="37"/>
  <c r="X56" i="37" s="1"/>
  <c r="M55" i="37"/>
  <c r="K55" i="37"/>
  <c r="Y55" i="37" s="1"/>
  <c r="M54" i="37"/>
  <c r="K54" i="37"/>
  <c r="W54" i="37" s="1"/>
  <c r="M53" i="37"/>
  <c r="K53" i="37"/>
  <c r="V53" i="37" s="1"/>
  <c r="M52" i="37"/>
  <c r="K52" i="37"/>
  <c r="W52" i="37" s="1"/>
  <c r="M51" i="37"/>
  <c r="K51" i="37"/>
  <c r="Y51" i="37" s="1"/>
  <c r="M50" i="37"/>
  <c r="K50" i="37"/>
  <c r="Y50" i="37" s="1"/>
  <c r="M49" i="37"/>
  <c r="K49" i="37"/>
  <c r="M48" i="37"/>
  <c r="K48" i="37"/>
  <c r="X48" i="37" s="1"/>
  <c r="M47" i="37"/>
  <c r="K47" i="37"/>
  <c r="X47" i="37" s="1"/>
  <c r="M46" i="37"/>
  <c r="K46" i="37"/>
  <c r="U46" i="37" s="1"/>
  <c r="M45" i="37"/>
  <c r="K45" i="37"/>
  <c r="Y45" i="37" s="1"/>
  <c r="M44" i="37"/>
  <c r="K44" i="37"/>
  <c r="X44" i="37" s="1"/>
  <c r="M43" i="37"/>
  <c r="K43" i="37"/>
  <c r="X43" i="37" s="1"/>
  <c r="M42" i="37"/>
  <c r="K42" i="37"/>
  <c r="U42" i="37" s="1"/>
  <c r="M41" i="37"/>
  <c r="K41" i="37"/>
  <c r="Y41" i="37" s="1"/>
  <c r="M40" i="37"/>
  <c r="K40" i="37"/>
  <c r="X40" i="37" s="1"/>
  <c r="M39" i="37"/>
  <c r="K39" i="37"/>
  <c r="V39" i="37" s="1"/>
  <c r="M38" i="37"/>
  <c r="K38" i="37"/>
  <c r="Y38" i="37" s="1"/>
  <c r="M37" i="37"/>
  <c r="K37" i="37"/>
  <c r="M36" i="37"/>
  <c r="K36" i="37"/>
  <c r="U36" i="37" s="1"/>
  <c r="M35" i="37"/>
  <c r="K35" i="37"/>
  <c r="X35" i="37" s="1"/>
  <c r="M34" i="37"/>
  <c r="K34" i="37"/>
  <c r="U34" i="37" s="1"/>
  <c r="M33" i="37"/>
  <c r="K33" i="37"/>
  <c r="W33" i="37" s="1"/>
  <c r="M32" i="37"/>
  <c r="K32" i="37"/>
  <c r="W32" i="37" s="1"/>
  <c r="M31" i="37"/>
  <c r="K31" i="37"/>
  <c r="W31" i="37" s="1"/>
  <c r="M30" i="37"/>
  <c r="K30" i="37"/>
  <c r="X30" i="37" s="1"/>
  <c r="M29" i="37"/>
  <c r="K29" i="37"/>
  <c r="Y29" i="37" s="1"/>
  <c r="M28" i="37"/>
  <c r="K28" i="37"/>
  <c r="X28" i="37" s="1"/>
  <c r="M27" i="37"/>
  <c r="M26" i="37"/>
  <c r="M22" i="37"/>
  <c r="K22" i="37"/>
  <c r="V22" i="37" s="1"/>
  <c r="M21" i="37"/>
  <c r="K21" i="37"/>
  <c r="X21" i="37" s="1"/>
  <c r="M20" i="37"/>
  <c r="K20" i="37"/>
  <c r="Y20" i="37" s="1"/>
  <c r="M19" i="37"/>
  <c r="K19" i="37"/>
  <c r="W19" i="37" s="1"/>
  <c r="M18" i="37"/>
  <c r="K18" i="37"/>
  <c r="V18" i="37" s="1"/>
  <c r="M17" i="37"/>
  <c r="K17" i="37"/>
  <c r="X17" i="37" s="1"/>
  <c r="M16" i="37"/>
  <c r="K16" i="37"/>
  <c r="W16" i="37" s="1"/>
  <c r="M15" i="37"/>
  <c r="K15" i="37"/>
  <c r="M14" i="37"/>
  <c r="K14" i="37"/>
  <c r="V14" i="37" s="1"/>
  <c r="M13" i="37"/>
  <c r="K13" i="37"/>
  <c r="Y13" i="37" s="1"/>
  <c r="M12" i="37"/>
  <c r="K12" i="37"/>
  <c r="Y12" i="37" s="1"/>
  <c r="P10" i="37"/>
  <c r="K10" i="37"/>
  <c r="J10" i="37"/>
  <c r="P7" i="37"/>
  <c r="B5" i="37"/>
  <c r="B4" i="37"/>
  <c r="S3" i="37"/>
  <c r="B3" i="37"/>
  <c r="S2" i="37"/>
  <c r="B2" i="37"/>
  <c r="C100" i="36"/>
  <c r="C99" i="36"/>
  <c r="C98" i="36"/>
  <c r="N89" i="36"/>
  <c r="H89" i="36"/>
  <c r="C89" i="36"/>
  <c r="M87" i="36"/>
  <c r="K87" i="36"/>
  <c r="U87" i="36" s="1"/>
  <c r="M86" i="36"/>
  <c r="K86" i="36"/>
  <c r="U86" i="36" s="1"/>
  <c r="M85" i="36"/>
  <c r="K85" i="36"/>
  <c r="X85" i="36" s="1"/>
  <c r="M84" i="36"/>
  <c r="K84" i="36"/>
  <c r="U84" i="36" s="1"/>
  <c r="M83" i="36"/>
  <c r="K83" i="36"/>
  <c r="M82" i="36"/>
  <c r="K82" i="36"/>
  <c r="U82" i="36" s="1"/>
  <c r="M81" i="36"/>
  <c r="K81" i="36"/>
  <c r="W81" i="36" s="1"/>
  <c r="M80" i="36"/>
  <c r="K80" i="36"/>
  <c r="U80" i="36" s="1"/>
  <c r="M79" i="36"/>
  <c r="K79" i="36"/>
  <c r="Y79" i="36" s="1"/>
  <c r="M78" i="36"/>
  <c r="K78" i="36"/>
  <c r="U78" i="36" s="1"/>
  <c r="M77" i="36"/>
  <c r="K77" i="36"/>
  <c r="V77" i="36" s="1"/>
  <c r="M76" i="36"/>
  <c r="K76" i="36"/>
  <c r="U76" i="36" s="1"/>
  <c r="M75" i="36"/>
  <c r="K75" i="36"/>
  <c r="X75" i="36" s="1"/>
  <c r="M74" i="36"/>
  <c r="K74" i="36"/>
  <c r="U74" i="36" s="1"/>
  <c r="M73" i="36"/>
  <c r="K73" i="36"/>
  <c r="V73" i="36" s="1"/>
  <c r="M72" i="36"/>
  <c r="K72" i="36"/>
  <c r="U72" i="36" s="1"/>
  <c r="M71" i="36"/>
  <c r="K71" i="36"/>
  <c r="U71" i="36" s="1"/>
  <c r="M70" i="36"/>
  <c r="K70" i="36"/>
  <c r="U70" i="36" s="1"/>
  <c r="M69" i="36"/>
  <c r="K69" i="36"/>
  <c r="V69" i="36" s="1"/>
  <c r="M68" i="36"/>
  <c r="K68" i="36"/>
  <c r="X68" i="36" s="1"/>
  <c r="M67" i="36"/>
  <c r="K67" i="36"/>
  <c r="M66" i="36"/>
  <c r="K66" i="36"/>
  <c r="U66" i="36" s="1"/>
  <c r="M65" i="36"/>
  <c r="K65" i="36"/>
  <c r="W65" i="36" s="1"/>
  <c r="M64" i="36"/>
  <c r="K64" i="36"/>
  <c r="U64" i="36" s="1"/>
  <c r="M63" i="36"/>
  <c r="K63" i="36"/>
  <c r="Y63" i="36" s="1"/>
  <c r="M62" i="36"/>
  <c r="K62" i="36"/>
  <c r="U62" i="36" s="1"/>
  <c r="M61" i="36"/>
  <c r="K61" i="36"/>
  <c r="V61" i="36" s="1"/>
  <c r="M60" i="36"/>
  <c r="K60" i="36"/>
  <c r="U60" i="36" s="1"/>
  <c r="M59" i="36"/>
  <c r="K59" i="36"/>
  <c r="X59" i="36" s="1"/>
  <c r="M58" i="36"/>
  <c r="K58" i="36"/>
  <c r="U58" i="36" s="1"/>
  <c r="M57" i="36"/>
  <c r="K57" i="36"/>
  <c r="V57" i="36" s="1"/>
  <c r="M56" i="36"/>
  <c r="K56" i="36"/>
  <c r="U56" i="36" s="1"/>
  <c r="M55" i="36"/>
  <c r="K55" i="36"/>
  <c r="U55" i="36" s="1"/>
  <c r="M54" i="36"/>
  <c r="K54" i="36"/>
  <c r="U54" i="36" s="1"/>
  <c r="M53" i="36"/>
  <c r="K53" i="36"/>
  <c r="X53" i="36" s="1"/>
  <c r="M52" i="36"/>
  <c r="K52" i="36"/>
  <c r="M51" i="36"/>
  <c r="K51" i="36"/>
  <c r="W51" i="36" s="1"/>
  <c r="M50" i="36"/>
  <c r="K50" i="36"/>
  <c r="W50" i="36" s="1"/>
  <c r="M49" i="36"/>
  <c r="K49" i="36"/>
  <c r="U49" i="36" s="1"/>
  <c r="M48" i="36"/>
  <c r="K48" i="36"/>
  <c r="Y48" i="36" s="1"/>
  <c r="M47" i="36"/>
  <c r="K47" i="36"/>
  <c r="X47" i="36" s="1"/>
  <c r="M46" i="36"/>
  <c r="K46" i="36"/>
  <c r="W46" i="36" s="1"/>
  <c r="M45" i="36"/>
  <c r="K45" i="36"/>
  <c r="U45" i="36" s="1"/>
  <c r="M44" i="36"/>
  <c r="K44" i="36"/>
  <c r="U44" i="36" s="1"/>
  <c r="M43" i="36"/>
  <c r="K43" i="36"/>
  <c r="Y43" i="36" s="1"/>
  <c r="M42" i="36"/>
  <c r="K42" i="36"/>
  <c r="Y42" i="36" s="1"/>
  <c r="M41" i="36"/>
  <c r="K41" i="36"/>
  <c r="W41" i="36" s="1"/>
  <c r="M40" i="36"/>
  <c r="K40" i="36"/>
  <c r="V40" i="36" s="1"/>
  <c r="M39" i="36"/>
  <c r="K39" i="36"/>
  <c r="U39" i="36" s="1"/>
  <c r="M38" i="36"/>
  <c r="K38" i="36"/>
  <c r="Y38" i="36" s="1"/>
  <c r="M37" i="36"/>
  <c r="K37" i="36"/>
  <c r="M36" i="36"/>
  <c r="K36" i="36"/>
  <c r="M35" i="36"/>
  <c r="K35" i="36"/>
  <c r="U35" i="36" s="1"/>
  <c r="M34" i="36"/>
  <c r="K34" i="36"/>
  <c r="Y34" i="36" s="1"/>
  <c r="M33" i="36"/>
  <c r="K33" i="36"/>
  <c r="M32" i="36"/>
  <c r="K32" i="36"/>
  <c r="M31" i="36"/>
  <c r="K31" i="36"/>
  <c r="X31" i="36" s="1"/>
  <c r="K30" i="36"/>
  <c r="Y30" i="36" s="1"/>
  <c r="Y29" i="36"/>
  <c r="K22" i="36"/>
  <c r="V22" i="36" s="1"/>
  <c r="K21" i="36"/>
  <c r="W21" i="36" s="1"/>
  <c r="M20" i="36"/>
  <c r="K20" i="36"/>
  <c r="V20" i="36" s="1"/>
  <c r="M19" i="36"/>
  <c r="K19" i="36"/>
  <c r="V19" i="36" s="1"/>
  <c r="M18" i="36"/>
  <c r="K18" i="36"/>
  <c r="M17" i="36"/>
  <c r="K17" i="36"/>
  <c r="W17" i="36" s="1"/>
  <c r="M16" i="36"/>
  <c r="K16" i="36"/>
  <c r="W16" i="36" s="1"/>
  <c r="M15" i="36"/>
  <c r="K15" i="36"/>
  <c r="X15" i="36" s="1"/>
  <c r="M14" i="36"/>
  <c r="K14" i="36"/>
  <c r="M13" i="36"/>
  <c r="K13" i="36"/>
  <c r="Y13" i="36" s="1"/>
  <c r="M12" i="36"/>
  <c r="K12" i="36"/>
  <c r="W12" i="36" s="1"/>
  <c r="P10" i="36"/>
  <c r="K10" i="36"/>
  <c r="J10" i="36"/>
  <c r="P7" i="36"/>
  <c r="B5" i="36"/>
  <c r="B4" i="36"/>
  <c r="S3" i="36"/>
  <c r="B3" i="36"/>
  <c r="S2" i="36"/>
  <c r="B2" i="36"/>
  <c r="C100" i="35"/>
  <c r="C99" i="35"/>
  <c r="C98" i="35"/>
  <c r="N89" i="35"/>
  <c r="L89" i="35"/>
  <c r="H89" i="35"/>
  <c r="C89" i="35"/>
  <c r="M87" i="35"/>
  <c r="K87" i="35"/>
  <c r="Y87" i="35" s="1"/>
  <c r="M86" i="35"/>
  <c r="K86" i="35"/>
  <c r="Y86" i="35" s="1"/>
  <c r="M85" i="35"/>
  <c r="K85" i="35"/>
  <c r="W85" i="35" s="1"/>
  <c r="M84" i="35"/>
  <c r="K84" i="35"/>
  <c r="V84" i="35" s="1"/>
  <c r="M83" i="35"/>
  <c r="K83" i="35"/>
  <c r="Y83" i="35" s="1"/>
  <c r="M82" i="35"/>
  <c r="K82" i="35"/>
  <c r="W82" i="35" s="1"/>
  <c r="M81" i="35"/>
  <c r="K81" i="35"/>
  <c r="W81" i="35" s="1"/>
  <c r="M80" i="35"/>
  <c r="K80" i="35"/>
  <c r="V80" i="35" s="1"/>
  <c r="M79" i="35"/>
  <c r="K79" i="35"/>
  <c r="X79" i="35" s="1"/>
  <c r="M78" i="35"/>
  <c r="K78" i="35"/>
  <c r="M77" i="35"/>
  <c r="K77" i="35"/>
  <c r="W77" i="35" s="1"/>
  <c r="M76" i="35"/>
  <c r="K76" i="35"/>
  <c r="V76" i="35" s="1"/>
  <c r="M75" i="35"/>
  <c r="K75" i="35"/>
  <c r="Y75" i="35" s="1"/>
  <c r="M74" i="35"/>
  <c r="K74" i="35"/>
  <c r="M73" i="35"/>
  <c r="K73" i="35"/>
  <c r="W73" i="35" s="1"/>
  <c r="M72" i="35"/>
  <c r="K72" i="35"/>
  <c r="V72" i="35" s="1"/>
  <c r="M71" i="35"/>
  <c r="K71" i="35"/>
  <c r="U71" i="35" s="1"/>
  <c r="M70" i="35"/>
  <c r="K70" i="35"/>
  <c r="Y70" i="35" s="1"/>
  <c r="M69" i="35"/>
  <c r="K69" i="35"/>
  <c r="W69" i="35" s="1"/>
  <c r="M68" i="35"/>
  <c r="K68" i="35"/>
  <c r="V68" i="35" s="1"/>
  <c r="M67" i="35"/>
  <c r="K67" i="35"/>
  <c r="U67" i="35" s="1"/>
  <c r="M66" i="35"/>
  <c r="K66" i="35"/>
  <c r="Y66" i="35" s="1"/>
  <c r="M65" i="35"/>
  <c r="K65" i="35"/>
  <c r="W65" i="35" s="1"/>
  <c r="M64" i="35"/>
  <c r="K64" i="35"/>
  <c r="V64" i="35" s="1"/>
  <c r="M63" i="35"/>
  <c r="K63" i="35"/>
  <c r="U63" i="35" s="1"/>
  <c r="M62" i="35"/>
  <c r="K62" i="35"/>
  <c r="M61" i="35"/>
  <c r="K61" i="35"/>
  <c r="M60" i="35"/>
  <c r="K60" i="35"/>
  <c r="V60" i="35" s="1"/>
  <c r="M59" i="35"/>
  <c r="K59" i="35"/>
  <c r="Y59" i="35" s="1"/>
  <c r="M58" i="35"/>
  <c r="K58" i="35"/>
  <c r="W58" i="35" s="1"/>
  <c r="M57" i="35"/>
  <c r="K57" i="35"/>
  <c r="M56" i="35"/>
  <c r="K56" i="35"/>
  <c r="V56" i="35" s="1"/>
  <c r="M55" i="35"/>
  <c r="K55" i="35"/>
  <c r="X55" i="35" s="1"/>
  <c r="M54" i="35"/>
  <c r="K54" i="35"/>
  <c r="Y54" i="35" s="1"/>
  <c r="M53" i="35"/>
  <c r="K53" i="35"/>
  <c r="W53" i="35" s="1"/>
  <c r="M52" i="35"/>
  <c r="K52" i="35"/>
  <c r="V52" i="35" s="1"/>
  <c r="M51" i="35"/>
  <c r="K51" i="35"/>
  <c r="Y51" i="35" s="1"/>
  <c r="M50" i="35"/>
  <c r="K50" i="35"/>
  <c r="W50" i="35" s="1"/>
  <c r="M49" i="35"/>
  <c r="K49" i="35"/>
  <c r="W49" i="35" s="1"/>
  <c r="M48" i="35"/>
  <c r="K48" i="35"/>
  <c r="V48" i="35" s="1"/>
  <c r="M47" i="35"/>
  <c r="K47" i="35"/>
  <c r="Y47" i="35" s="1"/>
  <c r="M46" i="35"/>
  <c r="K46" i="35"/>
  <c r="M45" i="35"/>
  <c r="K45" i="35"/>
  <c r="Y45" i="35" s="1"/>
  <c r="M44" i="35"/>
  <c r="K44" i="35"/>
  <c r="W44" i="35" s="1"/>
  <c r="M43" i="35"/>
  <c r="K43" i="35"/>
  <c r="M42" i="35"/>
  <c r="K42" i="35"/>
  <c r="U42" i="35" s="1"/>
  <c r="M41" i="35"/>
  <c r="K41" i="35"/>
  <c r="V41" i="35" s="1"/>
  <c r="M40" i="35"/>
  <c r="K40" i="35"/>
  <c r="Y40" i="35" s="1"/>
  <c r="M39" i="35"/>
  <c r="K39" i="35"/>
  <c r="X39" i="35" s="1"/>
  <c r="M38" i="35"/>
  <c r="K38" i="35"/>
  <c r="M37" i="35"/>
  <c r="K37" i="35"/>
  <c r="V37" i="35" s="1"/>
  <c r="M36" i="35"/>
  <c r="K36" i="35"/>
  <c r="U36" i="35" s="1"/>
  <c r="M35" i="35"/>
  <c r="K35" i="35"/>
  <c r="U35" i="35" s="1"/>
  <c r="M34" i="35"/>
  <c r="K34" i="35"/>
  <c r="W34" i="35" s="1"/>
  <c r="M33" i="35"/>
  <c r="K33" i="35"/>
  <c r="W33" i="35" s="1"/>
  <c r="M32" i="35"/>
  <c r="K32" i="35"/>
  <c r="U32" i="35" s="1"/>
  <c r="M31" i="35"/>
  <c r="K31" i="35"/>
  <c r="X31" i="35" s="1"/>
  <c r="M30" i="35"/>
  <c r="K30" i="35"/>
  <c r="M29" i="35"/>
  <c r="K29" i="35"/>
  <c r="V29" i="35" s="1"/>
  <c r="M28" i="35"/>
  <c r="K28" i="35"/>
  <c r="M27" i="35"/>
  <c r="K27" i="35"/>
  <c r="U27" i="35" s="1"/>
  <c r="M26" i="35"/>
  <c r="M22" i="35"/>
  <c r="K22" i="35"/>
  <c r="X22" i="35" s="1"/>
  <c r="M21" i="35"/>
  <c r="K21" i="35"/>
  <c r="V21" i="35" s="1"/>
  <c r="M20" i="35"/>
  <c r="K20" i="35"/>
  <c r="V20" i="35" s="1"/>
  <c r="M19" i="35"/>
  <c r="K19" i="35"/>
  <c r="V19" i="35" s="1"/>
  <c r="M18" i="35"/>
  <c r="K18" i="35"/>
  <c r="U18" i="35" s="1"/>
  <c r="M17" i="35"/>
  <c r="K17" i="35"/>
  <c r="W17" i="35" s="1"/>
  <c r="M16" i="35"/>
  <c r="K16" i="35"/>
  <c r="W16" i="35" s="1"/>
  <c r="M15" i="35"/>
  <c r="K15" i="35"/>
  <c r="W15" i="35" s="1"/>
  <c r="M14" i="35"/>
  <c r="K14" i="35"/>
  <c r="X14" i="35" s="1"/>
  <c r="M13" i="35"/>
  <c r="K13" i="35"/>
  <c r="W13" i="35" s="1"/>
  <c r="M12" i="35"/>
  <c r="K12" i="35"/>
  <c r="P10" i="35"/>
  <c r="K10" i="35"/>
  <c r="J10" i="35"/>
  <c r="P7" i="35"/>
  <c r="B5" i="35"/>
  <c r="B4" i="35"/>
  <c r="S3" i="35"/>
  <c r="B3" i="35"/>
  <c r="S2" i="35"/>
  <c r="B2" i="35"/>
  <c r="K14" i="16"/>
  <c r="Y14" i="16" s="1"/>
  <c r="K15" i="16"/>
  <c r="Y15" i="16" s="1"/>
  <c r="K16" i="16"/>
  <c r="V16" i="16" s="1"/>
  <c r="K18" i="16"/>
  <c r="V18" i="16" s="1"/>
  <c r="K20" i="16"/>
  <c r="X20" i="16" s="1"/>
  <c r="V22" i="16"/>
  <c r="Y26" i="16"/>
  <c r="Y28" i="16"/>
  <c r="K29" i="16"/>
  <c r="Y29" i="16" s="1"/>
  <c r="K31" i="16"/>
  <c r="V31" i="16" s="1"/>
  <c r="K32" i="16"/>
  <c r="Y32" i="16" s="1"/>
  <c r="K33" i="16"/>
  <c r="Y33" i="16" s="1"/>
  <c r="K35" i="16"/>
  <c r="V35" i="16" s="1"/>
  <c r="K36" i="16"/>
  <c r="X36" i="16" s="1"/>
  <c r="K37" i="16"/>
  <c r="K39" i="16"/>
  <c r="K40" i="16"/>
  <c r="V40" i="16" s="1"/>
  <c r="K41" i="16"/>
  <c r="K43" i="16"/>
  <c r="K44" i="16"/>
  <c r="K45" i="16"/>
  <c r="V45" i="16" s="1"/>
  <c r="K46" i="16"/>
  <c r="K47" i="16"/>
  <c r="W47" i="16" s="1"/>
  <c r="K48" i="16"/>
  <c r="K50" i="16"/>
  <c r="W50" i="16" s="1"/>
  <c r="K51" i="16"/>
  <c r="X51" i="16" s="1"/>
  <c r="K53" i="16"/>
  <c r="K54" i="16"/>
  <c r="K55" i="16"/>
  <c r="X55" i="16" s="1"/>
  <c r="K57" i="16"/>
  <c r="Y57" i="16" s="1"/>
  <c r="K58" i="16"/>
  <c r="Y58" i="16" s="1"/>
  <c r="K59" i="16"/>
  <c r="K61" i="16"/>
  <c r="W61" i="16" s="1"/>
  <c r="K62" i="16"/>
  <c r="Y62" i="16" s="1"/>
  <c r="K63" i="16"/>
  <c r="X63" i="16" s="1"/>
  <c r="K64" i="16"/>
  <c r="X64" i="16" s="1"/>
  <c r="K65" i="16"/>
  <c r="V65" i="16" s="1"/>
  <c r="K67" i="16"/>
  <c r="U67" i="16" s="1"/>
  <c r="K71" i="16"/>
  <c r="W71" i="16" s="1"/>
  <c r="K73" i="16"/>
  <c r="Y73" i="16" s="1"/>
  <c r="K74" i="16"/>
  <c r="X74" i="16" s="1"/>
  <c r="K75" i="16"/>
  <c r="V75" i="16" s="1"/>
  <c r="K77" i="16"/>
  <c r="X77" i="16" s="1"/>
  <c r="K79" i="16"/>
  <c r="K80" i="16"/>
  <c r="W80" i="16" s="1"/>
  <c r="K81" i="16"/>
  <c r="Y81" i="16" s="1"/>
  <c r="K82" i="16"/>
  <c r="X82" i="16" s="1"/>
  <c r="K83" i="16"/>
  <c r="Y83" i="16" s="1"/>
  <c r="K85" i="16"/>
  <c r="W85" i="16" s="1"/>
  <c r="K87" i="16"/>
  <c r="W87" i="16" s="1"/>
  <c r="K12" i="16"/>
  <c r="X12" i="16" s="1"/>
  <c r="Y45" i="16"/>
  <c r="Y51" i="16"/>
  <c r="G44" i="29"/>
  <c r="F44" i="29"/>
  <c r="C99" i="16"/>
  <c r="C69" i="29"/>
  <c r="K13" i="16"/>
  <c r="K19" i="16"/>
  <c r="X19" i="16" s="1"/>
  <c r="K21" i="16"/>
  <c r="V21" i="16" s="1"/>
  <c r="K30" i="16"/>
  <c r="X30" i="16" s="1"/>
  <c r="K38" i="16"/>
  <c r="X38" i="16" s="1"/>
  <c r="Y38" i="16"/>
  <c r="K56" i="16"/>
  <c r="U56" i="16" s="1"/>
  <c r="K60" i="16"/>
  <c r="W60" i="16" s="1"/>
  <c r="K66" i="16"/>
  <c r="U66" i="16" s="1"/>
  <c r="K68" i="16"/>
  <c r="W68" i="16" s="1"/>
  <c r="K70" i="16"/>
  <c r="K76" i="16"/>
  <c r="V76" i="16" s="1"/>
  <c r="K84" i="16"/>
  <c r="W84" i="16" s="1"/>
  <c r="K86" i="16"/>
  <c r="N89" i="16"/>
  <c r="K17" i="16"/>
  <c r="U17" i="16" s="1"/>
  <c r="K52" i="16"/>
  <c r="V52" i="16" s="1"/>
  <c r="K72" i="16"/>
  <c r="X72" i="16" s="1"/>
  <c r="H15" i="15"/>
  <c r="H16" i="15"/>
  <c r="H17" i="15"/>
  <c r="H18" i="15"/>
  <c r="H19" i="15"/>
  <c r="H20" i="15"/>
  <c r="H21" i="15"/>
  <c r="H22" i="15"/>
  <c r="H23" i="15"/>
  <c r="H24" i="15"/>
  <c r="H25" i="15"/>
  <c r="H26" i="15"/>
  <c r="H27" i="15"/>
  <c r="H28" i="15"/>
  <c r="H29" i="15"/>
  <c r="H30" i="15"/>
  <c r="H31" i="15"/>
  <c r="G17" i="29"/>
  <c r="G26" i="29"/>
  <c r="F26" i="29"/>
  <c r="F17" i="29"/>
  <c r="F13" i="29" s="1"/>
  <c r="K30" i="15"/>
  <c r="K25" i="15"/>
  <c r="J26" i="29"/>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K69" i="16"/>
  <c r="Y69" i="16" s="1"/>
  <c r="K78" i="16"/>
  <c r="X78" i="16" s="1"/>
  <c r="K10" i="16"/>
  <c r="J10" i="16"/>
  <c r="F8" i="15"/>
  <c r="M8" i="15" s="1"/>
  <c r="E4" i="15"/>
  <c r="E41" i="29"/>
  <c r="I41" i="29"/>
  <c r="I26" i="29"/>
  <c r="I22" i="29" s="1"/>
  <c r="M26" i="29"/>
  <c r="E26" i="29"/>
  <c r="J17" i="29"/>
  <c r="E17" i="29"/>
  <c r="D4" i="29"/>
  <c r="B4" i="16"/>
  <c r="J12" i="15"/>
  <c r="E8" i="15"/>
  <c r="C100" i="16"/>
  <c r="C98" i="16"/>
  <c r="F8" i="29"/>
  <c r="G8" i="29" s="1"/>
  <c r="K8" i="29" s="1"/>
  <c r="M47" i="16"/>
  <c r="M48" i="16"/>
  <c r="M49" i="16"/>
  <c r="M50" i="16"/>
  <c r="M51" i="16"/>
  <c r="M52" i="16"/>
  <c r="M53" i="16"/>
  <c r="M54" i="16"/>
  <c r="M83" i="16"/>
  <c r="M84" i="16"/>
  <c r="M85" i="16"/>
  <c r="M86" i="16"/>
  <c r="M87" i="16"/>
  <c r="K49" i="16"/>
  <c r="U49" i="16" s="1"/>
  <c r="C70" i="29"/>
  <c r="C68" i="29"/>
  <c r="C89" i="16"/>
  <c r="L89" i="16"/>
  <c r="E2" i="15"/>
  <c r="V29" i="16"/>
  <c r="K34" i="16"/>
  <c r="Y34" i="16" s="1"/>
  <c r="K42" i="16"/>
  <c r="W42" i="16" s="1"/>
  <c r="M13" i="16"/>
  <c r="M14" i="16"/>
  <c r="M15" i="16"/>
  <c r="M16" i="16"/>
  <c r="M17" i="16"/>
  <c r="M18" i="16"/>
  <c r="M19" i="16"/>
  <c r="M20" i="16"/>
  <c r="M21" i="16"/>
  <c r="M22" i="16"/>
  <c r="M31" i="16"/>
  <c r="M32" i="16"/>
  <c r="M33" i="16"/>
  <c r="M34" i="16"/>
  <c r="M35" i="16"/>
  <c r="M36" i="16"/>
  <c r="M37" i="16"/>
  <c r="M38" i="16"/>
  <c r="M39" i="16"/>
  <c r="M40" i="16"/>
  <c r="M41" i="16"/>
  <c r="M42" i="16"/>
  <c r="M43" i="16"/>
  <c r="M44" i="16"/>
  <c r="M45" i="16"/>
  <c r="M46" i="16"/>
  <c r="B5" i="16"/>
  <c r="P10" i="16"/>
  <c r="B2" i="16"/>
  <c r="J12" i="29"/>
  <c r="K27" i="15"/>
  <c r="K15" i="15"/>
  <c r="K16" i="15"/>
  <c r="K17" i="15"/>
  <c r="K18" i="15"/>
  <c r="K19" i="15"/>
  <c r="K20" i="15"/>
  <c r="K21" i="15"/>
  <c r="K22" i="15"/>
  <c r="K23" i="15"/>
  <c r="K26" i="15"/>
  <c r="K28" i="15"/>
  <c r="K29" i="15"/>
  <c r="K31" i="15"/>
  <c r="D2" i="29"/>
  <c r="D3" i="29"/>
  <c r="B3" i="16"/>
  <c r="E3" i="15"/>
  <c r="S2" i="16"/>
  <c r="S3" i="16"/>
  <c r="P7" i="16"/>
  <c r="N2" i="15"/>
  <c r="N3" i="15"/>
  <c r="E5" i="15"/>
  <c r="K6" i="15"/>
  <c r="N2" i="29"/>
  <c r="N3" i="29"/>
  <c r="D5" i="29"/>
  <c r="M6" i="29"/>
  <c r="I17" i="29"/>
  <c r="K24" i="15"/>
  <c r="U29" i="16"/>
  <c r="X29" i="16"/>
  <c r="W29" i="16"/>
  <c r="V79" i="16"/>
  <c r="V51" i="16"/>
  <c r="U62" i="16"/>
  <c r="W51" i="16"/>
  <c r="U51" i="16"/>
  <c r="X75" i="16"/>
  <c r="U70" i="16"/>
  <c r="W70" i="16"/>
  <c r="U61" i="16"/>
  <c r="Y70" i="16"/>
  <c r="Y64" i="16"/>
  <c r="X15" i="16"/>
  <c r="V44" i="16"/>
  <c r="V81" i="16"/>
  <c r="V64" i="16"/>
  <c r="X83" i="16"/>
  <c r="Y69" i="38"/>
  <c r="X69" i="38"/>
  <c r="W69" i="38"/>
  <c r="U73" i="38"/>
  <c r="X73" i="38"/>
  <c r="V20" i="38"/>
  <c r="U22" i="38"/>
  <c r="W15" i="38"/>
  <c r="Y72" i="38"/>
  <c r="Y75" i="38"/>
  <c r="U75" i="38"/>
  <c r="U81" i="38"/>
  <c r="X85" i="38"/>
  <c r="W86" i="38"/>
  <c r="V41" i="37"/>
  <c r="X45" i="37"/>
  <c r="U45" i="37"/>
  <c r="W45" i="37"/>
  <c r="U44" i="37"/>
  <c r="V44" i="37"/>
  <c r="V17" i="37"/>
  <c r="Y17" i="37"/>
  <c r="V48" i="37"/>
  <c r="X31" i="37"/>
  <c r="Y31" i="37"/>
  <c r="U33" i="37"/>
  <c r="X39" i="37"/>
  <c r="W61" i="37"/>
  <c r="Y69" i="37"/>
  <c r="W81" i="37"/>
  <c r="U81" i="37"/>
  <c r="W51" i="37"/>
  <c r="U15" i="37"/>
  <c r="Y15" i="37"/>
  <c r="V20" i="37"/>
  <c r="Y27" i="37"/>
  <c r="W56" i="37"/>
  <c r="U56" i="37"/>
  <c r="U68" i="37"/>
  <c r="W76" i="37"/>
  <c r="V76" i="37"/>
  <c r="U76" i="37"/>
  <c r="W80" i="37"/>
  <c r="U49" i="37"/>
  <c r="W86" i="37"/>
  <c r="V63" i="37"/>
  <c r="Y39" i="36"/>
  <c r="U17" i="36"/>
  <c r="U28" i="36"/>
  <c r="W28" i="36"/>
  <c r="U41" i="36"/>
  <c r="Y47" i="36"/>
  <c r="W53" i="36"/>
  <c r="W54" i="36"/>
  <c r="U57" i="36"/>
  <c r="U63" i="36"/>
  <c r="Y74" i="36"/>
  <c r="W86" i="36"/>
  <c r="Y86" i="36"/>
  <c r="X12" i="35"/>
  <c r="Y33" i="35"/>
  <c r="U33" i="35"/>
  <c r="Y12" i="35"/>
  <c r="Y37" i="35"/>
  <c r="U12" i="35"/>
  <c r="Y18" i="35"/>
  <c r="X33" i="35"/>
  <c r="W38" i="35"/>
  <c r="W45" i="35"/>
  <c r="U59" i="35"/>
  <c r="X45" i="35"/>
  <c r="N182" i="43" l="1"/>
  <c r="N47" i="29" s="1"/>
  <c r="L182" i="43"/>
  <c r="L47" i="29" s="1"/>
  <c r="K35" i="15"/>
  <c r="K17" i="29" s="1"/>
  <c r="H52" i="15"/>
  <c r="H35" i="15"/>
  <c r="H17" i="29" s="1"/>
  <c r="L45" i="15"/>
  <c r="N45" i="15" s="1"/>
  <c r="L35" i="42"/>
  <c r="L19" i="29" s="1"/>
  <c r="L182" i="42"/>
  <c r="L46" i="29" s="1"/>
  <c r="L175" i="43"/>
  <c r="N182" i="44"/>
  <c r="N48" i="29" s="1"/>
  <c r="L182" i="44"/>
  <c r="L48" i="29" s="1"/>
  <c r="X40" i="16"/>
  <c r="V60" i="16"/>
  <c r="W52" i="16"/>
  <c r="U36" i="16"/>
  <c r="Y40" i="16"/>
  <c r="Y55" i="16"/>
  <c r="U40" i="16"/>
  <c r="W40" i="16"/>
  <c r="Y16" i="16"/>
  <c r="W18" i="16"/>
  <c r="X17" i="16"/>
  <c r="U38" i="16"/>
  <c r="U18" i="16"/>
  <c r="Y41" i="35"/>
  <c r="Y35" i="35"/>
  <c r="V15" i="35"/>
  <c r="W42" i="35"/>
  <c r="X47" i="35"/>
  <c r="Y42" i="35"/>
  <c r="Y15" i="35"/>
  <c r="W66" i="35"/>
  <c r="U39" i="35"/>
  <c r="Y63" i="35"/>
  <c r="U37" i="35"/>
  <c r="W82" i="36"/>
  <c r="W74" i="36"/>
  <c r="Y70" i="36"/>
  <c r="U21" i="36"/>
  <c r="V86" i="36"/>
  <c r="W70" i="36"/>
  <c r="X17" i="36"/>
  <c r="W58" i="36"/>
  <c r="Y17" i="36"/>
  <c r="Y55" i="36"/>
  <c r="W59" i="37"/>
  <c r="V35" i="37"/>
  <c r="V34" i="37"/>
  <c r="W18" i="37"/>
  <c r="Y35" i="37"/>
  <c r="X13" i="37"/>
  <c r="Y83" i="37"/>
  <c r="W72" i="37"/>
  <c r="W82" i="37"/>
  <c r="U78" i="37"/>
  <c r="Y19" i="37"/>
  <c r="V42" i="37"/>
  <c r="W13" i="37"/>
  <c r="V83" i="37"/>
  <c r="W64" i="37"/>
  <c r="W78" i="37"/>
  <c r="V31" i="37"/>
  <c r="U14" i="37"/>
  <c r="Y71" i="37"/>
  <c r="V67" i="37"/>
  <c r="W60" i="37"/>
  <c r="U31" i="37"/>
  <c r="X14" i="37"/>
  <c r="U35" i="37"/>
  <c r="W14" i="37"/>
  <c r="Y54" i="38"/>
  <c r="U77" i="38"/>
  <c r="Y43" i="38"/>
  <c r="W66" i="38"/>
  <c r="Y66" i="38"/>
  <c r="Y84" i="38"/>
  <c r="U58" i="38"/>
  <c r="Y53" i="38"/>
  <c r="Y78" i="38"/>
  <c r="B20" i="46"/>
  <c r="C19" i="46"/>
  <c r="D19" i="46" s="1"/>
  <c r="W73" i="16"/>
  <c r="V58" i="16"/>
  <c r="V47" i="16"/>
  <c r="Y47" i="16"/>
  <c r="X18" i="16"/>
  <c r="U47" i="16"/>
  <c r="W64" i="16"/>
  <c r="W83" i="16"/>
  <c r="W75" i="16"/>
  <c r="X47" i="16"/>
  <c r="U83" i="16"/>
  <c r="V73" i="16"/>
  <c r="U73" i="16"/>
  <c r="W30" i="16"/>
  <c r="W58" i="16"/>
  <c r="Y30" i="16"/>
  <c r="V30" i="16"/>
  <c r="X58" i="16"/>
  <c r="Y18" i="16"/>
  <c r="Y35" i="16"/>
  <c r="U21" i="16"/>
  <c r="U79" i="35"/>
  <c r="V27" i="35"/>
  <c r="Y79" i="35"/>
  <c r="X75" i="35"/>
  <c r="Y67" i="35"/>
  <c r="W37" i="35"/>
  <c r="X37" i="35"/>
  <c r="V33" i="35"/>
  <c r="X59" i="35"/>
  <c r="V42" i="35"/>
  <c r="Y55" i="35"/>
  <c r="X87" i="35"/>
  <c r="U75" i="35"/>
  <c r="W40" i="35"/>
  <c r="V45" i="35"/>
  <c r="Y21" i="36"/>
  <c r="X63" i="36"/>
  <c r="U73" i="36"/>
  <c r="Y54" i="36"/>
  <c r="X16" i="36"/>
  <c r="V58" i="36"/>
  <c r="V38" i="36"/>
  <c r="W85" i="36"/>
  <c r="U19" i="36"/>
  <c r="X19" i="36"/>
  <c r="W77" i="36"/>
  <c r="Y69" i="36"/>
  <c r="X73" i="36"/>
  <c r="X61" i="36"/>
  <c r="W19" i="36"/>
  <c r="V39" i="36"/>
  <c r="X50" i="36"/>
  <c r="Y58" i="36"/>
  <c r="V43" i="36"/>
  <c r="W83" i="37"/>
  <c r="U72" i="37"/>
  <c r="U17" i="37"/>
  <c r="U13" i="37"/>
  <c r="U80" i="37"/>
  <c r="U60" i="37"/>
  <c r="U79" i="37"/>
  <c r="Y80" i="37"/>
  <c r="Y72" i="37"/>
  <c r="Y60" i="37"/>
  <c r="U52" i="37"/>
  <c r="W17" i="37"/>
  <c r="V45" i="37"/>
  <c r="V13" i="37"/>
  <c r="V80" i="37"/>
  <c r="V72" i="37"/>
  <c r="V60" i="37"/>
  <c r="X87" i="37"/>
  <c r="U83" i="37"/>
  <c r="Y76" i="37"/>
  <c r="W68" i="37"/>
  <c r="Y56" i="37"/>
  <c r="W77" i="37"/>
  <c r="Y32" i="37"/>
  <c r="U64" i="37"/>
  <c r="V56" i="37"/>
  <c r="W38" i="38"/>
  <c r="U28" i="38"/>
  <c r="V28" i="38"/>
  <c r="W28" i="38"/>
  <c r="X28" i="38"/>
  <c r="Y28" i="38"/>
  <c r="W45" i="16"/>
  <c r="Y77" i="16"/>
  <c r="Y72" i="16"/>
  <c r="Y60" i="16"/>
  <c r="U42" i="16"/>
  <c r="U69" i="16"/>
  <c r="X42" i="16"/>
  <c r="W72" i="16"/>
  <c r="U68" i="16"/>
  <c r="U72" i="16"/>
  <c r="U60" i="16"/>
  <c r="X69" i="16"/>
  <c r="U58" i="16"/>
  <c r="X68" i="16"/>
  <c r="V68" i="16"/>
  <c r="X60" i="16"/>
  <c r="X80" i="16"/>
  <c r="V69" i="16"/>
  <c r="Y42" i="16"/>
  <c r="V72" i="16"/>
  <c r="W16" i="16"/>
  <c r="W12" i="16"/>
  <c r="Y50" i="35"/>
  <c r="Y20" i="35"/>
  <c r="W61" i="36"/>
  <c r="X69" i="36"/>
  <c r="U69" i="36"/>
  <c r="W69" i="36"/>
  <c r="X80" i="36"/>
  <c r="V74" i="36"/>
  <c r="Y42" i="37"/>
  <c r="U62" i="37"/>
  <c r="X42" i="37"/>
  <c r="X54" i="37"/>
  <c r="U54" i="37"/>
  <c r="Y54" i="37"/>
  <c r="V54" i="37"/>
  <c r="X46" i="37"/>
  <c r="W35" i="38"/>
  <c r="V71" i="38"/>
  <c r="X59" i="38"/>
  <c r="Y59" i="38"/>
  <c r="X72" i="38"/>
  <c r="W56" i="38"/>
  <c r="U63" i="38"/>
  <c r="W71" i="38"/>
  <c r="V55" i="38"/>
  <c r="U55" i="38"/>
  <c r="V40" i="38"/>
  <c r="X68" i="38"/>
  <c r="W72" i="38"/>
  <c r="V47" i="38"/>
  <c r="Y55" i="38"/>
  <c r="U72" i="38"/>
  <c r="X36" i="38"/>
  <c r="U17" i="38"/>
  <c r="X17" i="38"/>
  <c r="U76" i="35"/>
  <c r="U79" i="36"/>
  <c r="U53" i="36"/>
  <c r="U63" i="37"/>
  <c r="W55" i="37"/>
  <c r="U38" i="37"/>
  <c r="V58" i="38"/>
  <c r="Y56" i="38"/>
  <c r="U21" i="38"/>
  <c r="X32" i="16"/>
  <c r="X22" i="16"/>
  <c r="W30" i="36"/>
  <c r="V53" i="36"/>
  <c r="Y75" i="37"/>
  <c r="Y13" i="35"/>
  <c r="X79" i="36"/>
  <c r="Y53" i="36"/>
  <c r="U71" i="37"/>
  <c r="Y63" i="37"/>
  <c r="V86" i="37"/>
  <c r="Y73" i="37"/>
  <c r="X38" i="37"/>
  <c r="W54" i="38"/>
  <c r="X30" i="38"/>
  <c r="W58" i="38"/>
  <c r="U60" i="38"/>
  <c r="W19" i="38"/>
  <c r="Y76" i="16"/>
  <c r="U22" i="16"/>
  <c r="V38" i="16"/>
  <c r="Y87" i="16"/>
  <c r="L174" i="39"/>
  <c r="L36" i="29" s="1"/>
  <c r="N177" i="42"/>
  <c r="N182" i="42" s="1"/>
  <c r="N46" i="29" s="1"/>
  <c r="L174" i="43"/>
  <c r="L38" i="29" s="1"/>
  <c r="N37" i="39"/>
  <c r="N52" i="39" s="1"/>
  <c r="L52" i="39"/>
  <c r="M89" i="37"/>
  <c r="S30" i="37" s="1"/>
  <c r="M23" i="39" s="1"/>
  <c r="N23" i="39" s="1"/>
  <c r="Y82" i="35"/>
  <c r="U56" i="35"/>
  <c r="X69" i="37"/>
  <c r="W63" i="37"/>
  <c r="U28" i="37"/>
  <c r="U61" i="37"/>
  <c r="W46" i="38"/>
  <c r="Y15" i="38"/>
  <c r="Y58" i="38"/>
  <c r="W32" i="16"/>
  <c r="W69" i="16"/>
  <c r="Y27" i="16"/>
  <c r="X19" i="37"/>
  <c r="X37" i="38"/>
  <c r="W44" i="38"/>
  <c r="N38" i="43"/>
  <c r="N52" i="43" s="1"/>
  <c r="L52" i="43"/>
  <c r="Y19" i="35"/>
  <c r="U85" i="36"/>
  <c r="U67" i="37"/>
  <c r="X61" i="37"/>
  <c r="V84" i="37"/>
  <c r="Y61" i="37"/>
  <c r="Y34" i="37"/>
  <c r="U46" i="38"/>
  <c r="Y50" i="38"/>
  <c r="W37" i="38"/>
  <c r="Y82" i="16"/>
  <c r="V32" i="16"/>
  <c r="V85" i="36"/>
  <c r="Y30" i="38"/>
  <c r="L175" i="44"/>
  <c r="U48" i="38"/>
  <c r="X72" i="35"/>
  <c r="Y17" i="35"/>
  <c r="U15" i="35"/>
  <c r="Y85" i="36"/>
  <c r="Y67" i="37"/>
  <c r="V59" i="37"/>
  <c r="W84" i="37"/>
  <c r="V21" i="37"/>
  <c r="Y17" i="38"/>
  <c r="U30" i="38"/>
  <c r="V19" i="16"/>
  <c r="Y20" i="16"/>
  <c r="Y31" i="16"/>
  <c r="U32" i="16"/>
  <c r="U30" i="36"/>
  <c r="X55" i="37"/>
  <c r="L174" i="44"/>
  <c r="L39" i="29" s="1"/>
  <c r="Y64" i="35"/>
  <c r="X19" i="35"/>
  <c r="X15" i="35"/>
  <c r="U75" i="37"/>
  <c r="W67" i="37"/>
  <c r="V55" i="37"/>
  <c r="V57" i="37"/>
  <c r="X32" i="37"/>
  <c r="U62" i="38"/>
  <c r="W21" i="38"/>
  <c r="U34" i="16"/>
  <c r="V28" i="16"/>
  <c r="M89" i="16"/>
  <c r="S30" i="16" s="1"/>
  <c r="M24" i="44" s="1"/>
  <c r="N24" i="44" s="1"/>
  <c r="V20" i="16"/>
  <c r="M89" i="35"/>
  <c r="S30" i="35" s="1"/>
  <c r="M23" i="43" s="1"/>
  <c r="N23" i="43" s="1"/>
  <c r="M89" i="38"/>
  <c r="S30" i="38" s="1"/>
  <c r="M23" i="15" s="1"/>
  <c r="W36" i="38"/>
  <c r="K26" i="29"/>
  <c r="L175" i="39"/>
  <c r="N38" i="44"/>
  <c r="N52" i="44" s="1"/>
  <c r="L52" i="44"/>
  <c r="N175" i="42"/>
  <c r="Y62" i="36"/>
  <c r="Y57" i="36"/>
  <c r="X77" i="36"/>
  <c r="X64" i="36"/>
  <c r="X57" i="36"/>
  <c r="V42" i="36"/>
  <c r="U77" i="36"/>
  <c r="W73" i="36"/>
  <c r="U61" i="36"/>
  <c r="W57" i="36"/>
  <c r="Y40" i="36"/>
  <c r="V78" i="36"/>
  <c r="W78" i="36"/>
  <c r="Y73" i="36"/>
  <c r="Y66" i="36"/>
  <c r="Y87" i="36"/>
  <c r="Y77" i="36"/>
  <c r="Y61" i="36"/>
  <c r="Y16" i="36"/>
  <c r="Y15" i="36"/>
  <c r="U16" i="36"/>
  <c r="V70" i="36"/>
  <c r="U86" i="38"/>
  <c r="W80" i="38"/>
  <c r="Y86" i="38"/>
  <c r="Y82" i="38"/>
  <c r="W55" i="38"/>
  <c r="U80" i="38"/>
  <c r="U67" i="38"/>
  <c r="Y51" i="38"/>
  <c r="U36" i="38"/>
  <c r="W65" i="38"/>
  <c r="X16" i="38"/>
  <c r="V69" i="38"/>
  <c r="V86" i="38"/>
  <c r="W78" i="38"/>
  <c r="W63" i="38"/>
  <c r="Y80" i="38"/>
  <c r="Y36" i="38"/>
  <c r="U65" i="38"/>
  <c r="N38" i="42"/>
  <c r="N52" i="42" s="1"/>
  <c r="L52" i="42"/>
  <c r="N174" i="42"/>
  <c r="N37" i="29" s="1"/>
  <c r="L175" i="42"/>
  <c r="L174" i="42"/>
  <c r="L37" i="29" s="1"/>
  <c r="U81" i="16"/>
  <c r="V71" i="16"/>
  <c r="V26" i="16"/>
  <c r="U30" i="16"/>
  <c r="X34" i="16"/>
  <c r="X81" i="16"/>
  <c r="X14" i="16"/>
  <c r="Y12" i="16"/>
  <c r="V12" i="16"/>
  <c r="U12" i="16"/>
  <c r="U84" i="35"/>
  <c r="W48" i="35"/>
  <c r="X48" i="35"/>
  <c r="U64" i="35"/>
  <c r="W52" i="35"/>
  <c r="X68" i="35"/>
  <c r="Y76" i="35"/>
  <c r="U68" i="35"/>
  <c r="W64" i="35"/>
  <c r="Y56" i="35"/>
  <c r="X64" i="35"/>
  <c r="W76" i="35"/>
  <c r="Y68" i="35"/>
  <c r="W56" i="35"/>
  <c r="U48" i="35"/>
  <c r="X60" i="35"/>
  <c r="U80" i="35"/>
  <c r="W68" i="35"/>
  <c r="U60" i="35"/>
  <c r="Y48" i="35"/>
  <c r="Y80" i="35"/>
  <c r="X84" i="35"/>
  <c r="Y60" i="35"/>
  <c r="X80" i="35"/>
  <c r="X56" i="35"/>
  <c r="Y84" i="35"/>
  <c r="W80" i="35"/>
  <c r="Y72" i="35"/>
  <c r="W60" i="35"/>
  <c r="U52" i="35"/>
  <c r="U72" i="35"/>
  <c r="X76" i="35"/>
  <c r="X52" i="35"/>
  <c r="W84" i="35"/>
  <c r="W72" i="35"/>
  <c r="Y52" i="35"/>
  <c r="X84" i="36"/>
  <c r="U81" i="36"/>
  <c r="X81" i="36"/>
  <c r="X65" i="36"/>
  <c r="Y81" i="36"/>
  <c r="U68" i="36"/>
  <c r="Y41" i="36"/>
  <c r="V16" i="36"/>
  <c r="Y19" i="36"/>
  <c r="V65" i="36"/>
  <c r="V81" i="36"/>
  <c r="V62" i="36"/>
  <c r="Y71" i="36"/>
  <c r="W66" i="36"/>
  <c r="W62" i="36"/>
  <c r="W34" i="36"/>
  <c r="X45" i="36"/>
  <c r="W38" i="36"/>
  <c r="U65" i="36"/>
  <c r="Y45" i="36"/>
  <c r="V66" i="36"/>
  <c r="V82" i="36"/>
  <c r="U34" i="36"/>
  <c r="Y65" i="36"/>
  <c r="V45" i="36"/>
  <c r="V17" i="36"/>
  <c r="Y82" i="36"/>
  <c r="Y78" i="36"/>
  <c r="W45" i="36"/>
  <c r="V54" i="36"/>
  <c r="X12" i="36"/>
  <c r="X51" i="37"/>
  <c r="V33" i="37"/>
  <c r="U47" i="37"/>
  <c r="Y22" i="37"/>
  <c r="Y40" i="37"/>
  <c r="W47" i="37"/>
  <c r="Y47" i="37"/>
  <c r="V43" i="37"/>
  <c r="X33" i="37"/>
  <c r="X71" i="37"/>
  <c r="X77" i="37"/>
  <c r="V51" i="37"/>
  <c r="U43" i="37"/>
  <c r="U70" i="37"/>
  <c r="W43" i="37"/>
  <c r="V47" i="37"/>
  <c r="X70" i="37"/>
  <c r="U77" i="37"/>
  <c r="Y70" i="37"/>
  <c r="Y43" i="37"/>
  <c r="W35" i="37"/>
  <c r="U51" i="37"/>
  <c r="Y77" i="37"/>
  <c r="V70" i="37"/>
  <c r="Y33" i="37"/>
  <c r="W13" i="38"/>
  <c r="U41" i="38"/>
  <c r="U13" i="38"/>
  <c r="W43" i="38"/>
  <c r="V73" i="38"/>
  <c r="U16" i="38"/>
  <c r="V57" i="38"/>
  <c r="X80" i="38"/>
  <c r="Y41" i="38"/>
  <c r="X13" i="38"/>
  <c r="W73" i="38"/>
  <c r="V16" i="38"/>
  <c r="U31" i="38"/>
  <c r="V83" i="38"/>
  <c r="Y16" i="38"/>
  <c r="W29" i="38"/>
  <c r="X15" i="38"/>
  <c r="V62" i="38"/>
  <c r="X34" i="38"/>
  <c r="V15" i="38"/>
  <c r="U83" i="38"/>
  <c r="Y34" i="38"/>
  <c r="Y13" i="38"/>
  <c r="W53" i="38"/>
  <c r="U61" i="38"/>
  <c r="H30" i="29"/>
  <c r="H29" i="29"/>
  <c r="H27" i="29"/>
  <c r="H52" i="29" s="1"/>
  <c r="Y68" i="16"/>
  <c r="U74" i="16"/>
  <c r="W31" i="16"/>
  <c r="W14" i="16"/>
  <c r="X21" i="16"/>
  <c r="U45" i="16"/>
  <c r="Y36" i="16"/>
  <c r="U16" i="16"/>
  <c r="X16" i="16"/>
  <c r="X73" i="16"/>
  <c r="V17" i="16"/>
  <c r="X67" i="16"/>
  <c r="W19" i="16"/>
  <c r="Y56" i="16"/>
  <c r="U20" i="16"/>
  <c r="X65" i="16"/>
  <c r="V62" i="16"/>
  <c r="U78" i="16"/>
  <c r="V27" i="16"/>
  <c r="W62" i="16"/>
  <c r="Y63" i="16"/>
  <c r="V14" i="16"/>
  <c r="W27" i="16"/>
  <c r="X27" i="16"/>
  <c r="V36" i="16"/>
  <c r="W63" i="16"/>
  <c r="U63" i="16"/>
  <c r="V42" i="16"/>
  <c r="Y49" i="16"/>
  <c r="W78" i="16"/>
  <c r="V78" i="16"/>
  <c r="V67" i="16"/>
  <c r="V83" i="16"/>
  <c r="U19" i="16"/>
  <c r="X62" i="16"/>
  <c r="Y17" i="16"/>
  <c r="W17" i="16"/>
  <c r="U14" i="16"/>
  <c r="V33" i="16"/>
  <c r="W49" i="16"/>
  <c r="U33" i="16"/>
  <c r="V63" i="16"/>
  <c r="X31" i="16"/>
  <c r="X18" i="35"/>
  <c r="U47" i="35"/>
  <c r="W18" i="35"/>
  <c r="X13" i="35"/>
  <c r="X42" i="35"/>
  <c r="W22" i="35"/>
  <c r="Y16" i="35"/>
  <c r="V18" i="35"/>
  <c r="V22" i="35"/>
  <c r="U45" i="35"/>
  <c r="X63" i="35"/>
  <c r="Y71" i="35"/>
  <c r="X71" i="35"/>
  <c r="V13" i="35"/>
  <c r="Y14" i="35"/>
  <c r="W21" i="35"/>
  <c r="U13" i="35"/>
  <c r="U13" i="36"/>
  <c r="V13" i="36"/>
  <c r="W56" i="36"/>
  <c r="V56" i="36"/>
  <c r="Y56" i="36"/>
  <c r="V59" i="36"/>
  <c r="W59" i="36"/>
  <c r="W64" i="36"/>
  <c r="V64" i="36"/>
  <c r="Y64" i="36"/>
  <c r="V67" i="36"/>
  <c r="W67" i="36"/>
  <c r="W72" i="36"/>
  <c r="V72" i="36"/>
  <c r="Y72" i="36"/>
  <c r="V75" i="36"/>
  <c r="W75" i="36"/>
  <c r="W80" i="36"/>
  <c r="V80" i="36"/>
  <c r="Y80" i="36"/>
  <c r="V83" i="36"/>
  <c r="W83" i="36"/>
  <c r="U83" i="36"/>
  <c r="U75" i="36"/>
  <c r="U67" i="36"/>
  <c r="U59" i="36"/>
  <c r="W13" i="36"/>
  <c r="W18" i="36"/>
  <c r="V18" i="36"/>
  <c r="U18" i="36"/>
  <c r="X18" i="36"/>
  <c r="Y27" i="36"/>
  <c r="X27" i="36"/>
  <c r="W42" i="36"/>
  <c r="X42" i="36"/>
  <c r="U42" i="36"/>
  <c r="X83" i="36"/>
  <c r="X72" i="36"/>
  <c r="X67" i="36"/>
  <c r="X56" i="36"/>
  <c r="Y83" i="36"/>
  <c r="Y75" i="36"/>
  <c r="Y67" i="36"/>
  <c r="Y59" i="36"/>
  <c r="X13" i="36"/>
  <c r="Y18" i="36"/>
  <c r="Y46" i="36"/>
  <c r="U46" i="36"/>
  <c r="V55" i="36"/>
  <c r="W55" i="36"/>
  <c r="W60" i="36"/>
  <c r="V60" i="36"/>
  <c r="Y60" i="36"/>
  <c r="V63" i="36"/>
  <c r="W63" i="36"/>
  <c r="W68" i="36"/>
  <c r="V68" i="36"/>
  <c r="Y68" i="36"/>
  <c r="V71" i="36"/>
  <c r="W71" i="36"/>
  <c r="W76" i="36"/>
  <c r="V76" i="36"/>
  <c r="Y76" i="36"/>
  <c r="V79" i="36"/>
  <c r="W79" i="36"/>
  <c r="W84" i="36"/>
  <c r="V84" i="36"/>
  <c r="Y84" i="36"/>
  <c r="V87" i="36"/>
  <c r="W87" i="36"/>
  <c r="X87" i="36"/>
  <c r="X76" i="36"/>
  <c r="X71" i="36"/>
  <c r="X60" i="36"/>
  <c r="X55" i="36"/>
  <c r="X46" i="36"/>
  <c r="V46" i="36"/>
  <c r="V28" i="36"/>
  <c r="X28" i="36"/>
  <c r="Y28" i="36"/>
  <c r="X39" i="36"/>
  <c r="W39" i="36"/>
  <c r="V41" i="36"/>
  <c r="X41" i="36"/>
  <c r="X86" i="36"/>
  <c r="X82" i="36"/>
  <c r="X78" i="36"/>
  <c r="X74" i="36"/>
  <c r="X70" i="36"/>
  <c r="X66" i="36"/>
  <c r="X62" i="36"/>
  <c r="X58" i="36"/>
  <c r="X54" i="36"/>
  <c r="V30" i="36"/>
  <c r="U82" i="37"/>
  <c r="V69" i="37"/>
  <c r="V87" i="37"/>
  <c r="V79" i="37"/>
  <c r="V75" i="37"/>
  <c r="V71" i="37"/>
  <c r="U59" i="37"/>
  <c r="U55" i="37"/>
  <c r="X53" i="37"/>
  <c r="U40" i="37"/>
  <c r="Y53" i="37"/>
  <c r="U84" i="37"/>
  <c r="X82" i="37"/>
  <c r="Y68" i="37"/>
  <c r="Y64" i="37"/>
  <c r="X16" i="37"/>
  <c r="Y82" i="37"/>
  <c r="Y78" i="37"/>
  <c r="Y52" i="37"/>
  <c r="Y81" i="37"/>
  <c r="W69" i="37"/>
  <c r="V62" i="37"/>
  <c r="U18" i="37"/>
  <c r="V32" i="37"/>
  <c r="W44" i="37"/>
  <c r="W42" i="37"/>
  <c r="Y14" i="37"/>
  <c r="Y79" i="37"/>
  <c r="U53" i="37"/>
  <c r="X62" i="37"/>
  <c r="Y62" i="37"/>
  <c r="W79" i="37"/>
  <c r="W75" i="37"/>
  <c r="Y59" i="37"/>
  <c r="X52" i="37"/>
  <c r="W53" i="37"/>
  <c r="Y84" i="37"/>
  <c r="X78" i="37"/>
  <c r="V68" i="37"/>
  <c r="V64" i="37"/>
  <c r="V52" i="37"/>
  <c r="V81" i="37"/>
  <c r="U32" i="37"/>
  <c r="Y44" i="37"/>
  <c r="Y76" i="38"/>
  <c r="W20" i="38"/>
  <c r="Y20" i="38"/>
  <c r="Y40" i="38"/>
  <c r="X61" i="38"/>
  <c r="U29" i="38"/>
  <c r="V54" i="38"/>
  <c r="X66" i="38"/>
  <c r="V81" i="38"/>
  <c r="V66" i="38"/>
  <c r="Y62" i="38"/>
  <c r="U54" i="38"/>
  <c r="Y83" i="38"/>
  <c r="W48" i="38"/>
  <c r="X43" i="38"/>
  <c r="V30" i="38"/>
  <c r="X44" i="38"/>
  <c r="W31" i="38"/>
  <c r="Y63" i="38"/>
  <c r="X65" i="38"/>
  <c r="W22" i="38"/>
  <c r="X20" i="38"/>
  <c r="U40" i="38"/>
  <c r="W40" i="38"/>
  <c r="V61" i="38"/>
  <c r="X21" i="38"/>
  <c r="V29" i="38"/>
  <c r="V43" i="38"/>
  <c r="X48" i="38"/>
  <c r="W81" i="38"/>
  <c r="W62" i="38"/>
  <c r="Y31" i="38"/>
  <c r="X83" i="38"/>
  <c r="Y81" i="38"/>
  <c r="V63" i="38"/>
  <c r="Y48" i="38"/>
  <c r="U34" i="38"/>
  <c r="W17" i="38"/>
  <c r="V65" i="38"/>
  <c r="W61" i="38"/>
  <c r="V21" i="38"/>
  <c r="Y29" i="38"/>
  <c r="V31" i="38"/>
  <c r="W34" i="38"/>
  <c r="N175" i="44"/>
  <c r="N174" i="44"/>
  <c r="N39" i="29" s="1"/>
  <c r="L35" i="44"/>
  <c r="L21" i="29" s="1"/>
  <c r="I55" i="29"/>
  <c r="N175" i="43"/>
  <c r="N174" i="43"/>
  <c r="N38" i="29" s="1"/>
  <c r="L35" i="43"/>
  <c r="L20" i="29" s="1"/>
  <c r="F53" i="29"/>
  <c r="L182" i="39"/>
  <c r="L45" i="29" s="1"/>
  <c r="N177" i="39"/>
  <c r="N182" i="39" s="1"/>
  <c r="N45" i="29" s="1"/>
  <c r="N175" i="39"/>
  <c r="N174" i="39"/>
  <c r="N36" i="29" s="1"/>
  <c r="L34" i="39"/>
  <c r="L18" i="29" s="1"/>
  <c r="E13" i="29"/>
  <c r="G22" i="29"/>
  <c r="E22" i="29"/>
  <c r="J22" i="29"/>
  <c r="F22" i="29"/>
  <c r="I52" i="29"/>
  <c r="M22" i="29"/>
  <c r="G31" i="29"/>
  <c r="E31" i="29"/>
  <c r="I13" i="29"/>
  <c r="M31" i="29"/>
  <c r="F31" i="29"/>
  <c r="F52" i="29"/>
  <c r="E52" i="29"/>
  <c r="L43" i="15"/>
  <c r="N43" i="15" s="1"/>
  <c r="L41" i="15"/>
  <c r="N41" i="15" s="1"/>
  <c r="L39" i="15"/>
  <c r="L125" i="15"/>
  <c r="N125" i="15" s="1"/>
  <c r="L123" i="15"/>
  <c r="N123" i="15" s="1"/>
  <c r="L119" i="15"/>
  <c r="N119" i="15" s="1"/>
  <c r="L117" i="15"/>
  <c r="N117" i="15" s="1"/>
  <c r="L115" i="15"/>
  <c r="N115" i="15" s="1"/>
  <c r="L113" i="15"/>
  <c r="N113" i="15" s="1"/>
  <c r="L111" i="15"/>
  <c r="N111" i="15" s="1"/>
  <c r="L109" i="15"/>
  <c r="N109" i="15" s="1"/>
  <c r="L107" i="15"/>
  <c r="N107" i="15" s="1"/>
  <c r="L105" i="15"/>
  <c r="N105" i="15" s="1"/>
  <c r="L103" i="15"/>
  <c r="N103" i="15" s="1"/>
  <c r="L101" i="15"/>
  <c r="N101" i="15" s="1"/>
  <c r="L99" i="15"/>
  <c r="N99" i="15" s="1"/>
  <c r="L97" i="15"/>
  <c r="N97" i="15" s="1"/>
  <c r="L95" i="15"/>
  <c r="N95" i="15" s="1"/>
  <c r="L93" i="15"/>
  <c r="N93" i="15" s="1"/>
  <c r="L91" i="15"/>
  <c r="N91" i="15" s="1"/>
  <c r="L89" i="15"/>
  <c r="N89" i="15" s="1"/>
  <c r="L87" i="15"/>
  <c r="N87" i="15" s="1"/>
  <c r="L85" i="15"/>
  <c r="N85" i="15" s="1"/>
  <c r="L83" i="15"/>
  <c r="N83" i="15" s="1"/>
  <c r="L81" i="15"/>
  <c r="N81" i="15" s="1"/>
  <c r="L79" i="15"/>
  <c r="N79" i="15" s="1"/>
  <c r="L47" i="15"/>
  <c r="N47" i="15" s="1"/>
  <c r="L32" i="15"/>
  <c r="N32" i="15" s="1"/>
  <c r="L46" i="15"/>
  <c r="N46" i="15" s="1"/>
  <c r="L19" i="15"/>
  <c r="N19" i="15" s="1"/>
  <c r="L77" i="15"/>
  <c r="N77" i="15" s="1"/>
  <c r="L75" i="15"/>
  <c r="N75" i="15" s="1"/>
  <c r="L73" i="15"/>
  <c r="N73" i="15" s="1"/>
  <c r="L71" i="15"/>
  <c r="N71" i="15" s="1"/>
  <c r="L69" i="15"/>
  <c r="N69" i="15" s="1"/>
  <c r="L157" i="15"/>
  <c r="N157" i="15" s="1"/>
  <c r="L139" i="15"/>
  <c r="N139" i="15" s="1"/>
  <c r="L129" i="15"/>
  <c r="N129" i="15" s="1"/>
  <c r="L127" i="15"/>
  <c r="N127" i="15" s="1"/>
  <c r="L121" i="15"/>
  <c r="N121" i="15" s="1"/>
  <c r="L59" i="15"/>
  <c r="N59" i="15" s="1"/>
  <c r="L17" i="15"/>
  <c r="L24" i="15"/>
  <c r="L16" i="15"/>
  <c r="L180" i="15"/>
  <c r="L126" i="15"/>
  <c r="N126" i="15" s="1"/>
  <c r="L124" i="15"/>
  <c r="N124" i="15" s="1"/>
  <c r="L116" i="15"/>
  <c r="N116" i="15" s="1"/>
  <c r="L114" i="15"/>
  <c r="N114" i="15" s="1"/>
  <c r="L112" i="15"/>
  <c r="N112" i="15" s="1"/>
  <c r="L108" i="15"/>
  <c r="N108" i="15" s="1"/>
  <c r="L100" i="15"/>
  <c r="N100" i="15" s="1"/>
  <c r="L98" i="15"/>
  <c r="N98" i="15" s="1"/>
  <c r="L92" i="15"/>
  <c r="N92" i="15" s="1"/>
  <c r="L88" i="15"/>
  <c r="N88" i="15" s="1"/>
  <c r="L84" i="15"/>
  <c r="N84" i="15" s="1"/>
  <c r="L82" i="15"/>
  <c r="N82" i="15" s="1"/>
  <c r="L76" i="15"/>
  <c r="N76" i="15" s="1"/>
  <c r="L74" i="15"/>
  <c r="N74" i="15" s="1"/>
  <c r="L72" i="15"/>
  <c r="N72" i="15" s="1"/>
  <c r="L70" i="15"/>
  <c r="N70" i="15" s="1"/>
  <c r="L68" i="15"/>
  <c r="N68" i="15" s="1"/>
  <c r="L66" i="15"/>
  <c r="N66" i="15" s="1"/>
  <c r="L64" i="15"/>
  <c r="N64" i="15" s="1"/>
  <c r="L62" i="15"/>
  <c r="N62" i="15" s="1"/>
  <c r="L60" i="15"/>
  <c r="N60" i="15" s="1"/>
  <c r="L58" i="15"/>
  <c r="N58" i="15" s="1"/>
  <c r="L158" i="15"/>
  <c r="N158" i="15" s="1"/>
  <c r="L154" i="15"/>
  <c r="N154" i="15" s="1"/>
  <c r="L138" i="15"/>
  <c r="N138" i="15" s="1"/>
  <c r="K182" i="15"/>
  <c r="K44" i="29" s="1"/>
  <c r="L28" i="15"/>
  <c r="N28" i="15" s="1"/>
  <c r="L151" i="15"/>
  <c r="N151" i="15" s="1"/>
  <c r="L147" i="15"/>
  <c r="N147" i="15" s="1"/>
  <c r="L143" i="15"/>
  <c r="N143" i="15" s="1"/>
  <c r="L141" i="15"/>
  <c r="N141" i="15" s="1"/>
  <c r="K8" i="15"/>
  <c r="L148" i="15"/>
  <c r="N148" i="15" s="1"/>
  <c r="L142" i="15"/>
  <c r="N142" i="15" s="1"/>
  <c r="L150" i="15"/>
  <c r="N150" i="15" s="1"/>
  <c r="L135" i="15"/>
  <c r="N135" i="15" s="1"/>
  <c r="L156" i="15"/>
  <c r="N156" i="15" s="1"/>
  <c r="L153" i="15"/>
  <c r="N153" i="15" s="1"/>
  <c r="L132" i="15"/>
  <c r="N132" i="15" s="1"/>
  <c r="L25" i="15"/>
  <c r="L21" i="15"/>
  <c r="N21" i="15" s="1"/>
  <c r="L160" i="15"/>
  <c r="N160" i="15" s="1"/>
  <c r="L155" i="15"/>
  <c r="N155" i="15" s="1"/>
  <c r="L149" i="15"/>
  <c r="N149" i="15" s="1"/>
  <c r="L145" i="15"/>
  <c r="N145" i="15" s="1"/>
  <c r="L134" i="15"/>
  <c r="N134" i="15" s="1"/>
  <c r="L130" i="15"/>
  <c r="N130" i="15" s="1"/>
  <c r="M40" i="29"/>
  <c r="L23" i="15"/>
  <c r="L15" i="15"/>
  <c r="L122" i="15"/>
  <c r="N122" i="15" s="1"/>
  <c r="L120" i="15"/>
  <c r="N120" i="15" s="1"/>
  <c r="L118" i="15"/>
  <c r="N118" i="15" s="1"/>
  <c r="L110" i="15"/>
  <c r="N110" i="15" s="1"/>
  <c r="L106" i="15"/>
  <c r="N106" i="15" s="1"/>
  <c r="L104" i="15"/>
  <c r="N104" i="15" s="1"/>
  <c r="L102" i="15"/>
  <c r="N102" i="15" s="1"/>
  <c r="L96" i="15"/>
  <c r="N96" i="15" s="1"/>
  <c r="L94" i="15"/>
  <c r="N94" i="15" s="1"/>
  <c r="L90" i="15"/>
  <c r="N90" i="15" s="1"/>
  <c r="L86" i="15"/>
  <c r="N86" i="15" s="1"/>
  <c r="L80" i="15"/>
  <c r="N80" i="15" s="1"/>
  <c r="L67" i="15"/>
  <c r="N67" i="15" s="1"/>
  <c r="L65" i="15"/>
  <c r="N65" i="15" s="1"/>
  <c r="L63" i="15"/>
  <c r="N63" i="15" s="1"/>
  <c r="L61" i="15"/>
  <c r="N61" i="15" s="1"/>
  <c r="L57" i="15"/>
  <c r="N57" i="15" s="1"/>
  <c r="L144" i="15"/>
  <c r="N144" i="15" s="1"/>
  <c r="L136" i="15"/>
  <c r="N136" i="15" s="1"/>
  <c r="L133" i="15"/>
  <c r="N133" i="15" s="1"/>
  <c r="L29" i="15"/>
  <c r="N29" i="15" s="1"/>
  <c r="L137" i="15"/>
  <c r="N137" i="15" s="1"/>
  <c r="L131" i="15"/>
  <c r="N131" i="15" s="1"/>
  <c r="L40" i="15"/>
  <c r="N40" i="15" s="1"/>
  <c r="H35" i="29"/>
  <c r="L56" i="15"/>
  <c r="N56" i="15" s="1"/>
  <c r="L159" i="15"/>
  <c r="N159" i="15" s="1"/>
  <c r="L146" i="15"/>
  <c r="N146" i="15" s="1"/>
  <c r="L42" i="15"/>
  <c r="N42" i="15" s="1"/>
  <c r="L44" i="15"/>
  <c r="N44" i="15" s="1"/>
  <c r="L20" i="15"/>
  <c r="N20" i="15" s="1"/>
  <c r="L27" i="15"/>
  <c r="N27" i="15" s="1"/>
  <c r="L30" i="15"/>
  <c r="L26" i="15"/>
  <c r="N26" i="15" s="1"/>
  <c r="L22" i="15"/>
  <c r="N22" i="15" s="1"/>
  <c r="L18" i="15"/>
  <c r="L152" i="15"/>
  <c r="N152" i="15" s="1"/>
  <c r="L140" i="15"/>
  <c r="N140" i="15" s="1"/>
  <c r="L128" i="15"/>
  <c r="N128" i="15" s="1"/>
  <c r="G13" i="29"/>
  <c r="I8" i="15"/>
  <c r="J13" i="29"/>
  <c r="H8" i="15"/>
  <c r="L8" i="15"/>
  <c r="N8" i="15"/>
  <c r="J8" i="15"/>
  <c r="J51" i="29"/>
  <c r="G8" i="15"/>
  <c r="X49" i="38"/>
  <c r="U49" i="38"/>
  <c r="V49" i="38"/>
  <c r="W49" i="38"/>
  <c r="Y49" i="38"/>
  <c r="V37" i="16"/>
  <c r="U37" i="16"/>
  <c r="X37" i="16"/>
  <c r="Y37" i="16"/>
  <c r="W37" i="16"/>
  <c r="X32" i="36"/>
  <c r="U32" i="36"/>
  <c r="W32" i="36"/>
  <c r="V32" i="36"/>
  <c r="Y32" i="36"/>
  <c r="Y41" i="16"/>
  <c r="W41" i="16"/>
  <c r="V41" i="16"/>
  <c r="U41" i="16"/>
  <c r="X41" i="16"/>
  <c r="V62" i="35"/>
  <c r="X62" i="35"/>
  <c r="U62" i="35"/>
  <c r="W62" i="35"/>
  <c r="Y62" i="35"/>
  <c r="V30" i="35"/>
  <c r="U30" i="35"/>
  <c r="X30" i="35"/>
  <c r="W30" i="35"/>
  <c r="Y30" i="35"/>
  <c r="V78" i="35"/>
  <c r="U78" i="35"/>
  <c r="X78" i="35"/>
  <c r="Y78" i="35"/>
  <c r="W78" i="35"/>
  <c r="V46" i="35"/>
  <c r="U46" i="35"/>
  <c r="Y46" i="35"/>
  <c r="X46" i="35"/>
  <c r="W46" i="35"/>
  <c r="Y86" i="16"/>
  <c r="W86" i="16"/>
  <c r="U86" i="16"/>
  <c r="U59" i="16"/>
  <c r="X59" i="16"/>
  <c r="V59" i="16"/>
  <c r="W54" i="16"/>
  <c r="Y54" i="16"/>
  <c r="V54" i="16"/>
  <c r="U54" i="16"/>
  <c r="X46" i="16"/>
  <c r="U46" i="16"/>
  <c r="Y46" i="16"/>
  <c r="V46" i="16"/>
  <c r="V43" i="16"/>
  <c r="X43" i="16"/>
  <c r="U39" i="16"/>
  <c r="W39" i="16"/>
  <c r="U29" i="35"/>
  <c r="X29" i="35"/>
  <c r="W29" i="35"/>
  <c r="W32" i="35"/>
  <c r="X32" i="35"/>
  <c r="V32" i="35"/>
  <c r="V43" i="35"/>
  <c r="X43" i="35"/>
  <c r="V55" i="35"/>
  <c r="W55" i="35"/>
  <c r="V61" i="35"/>
  <c r="Y61" i="35"/>
  <c r="X61" i="35"/>
  <c r="U61" i="35"/>
  <c r="V74" i="35"/>
  <c r="X74" i="35"/>
  <c r="U74" i="35"/>
  <c r="V87" i="35"/>
  <c r="W87" i="35"/>
  <c r="V14" i="36"/>
  <c r="W14" i="36"/>
  <c r="W20" i="36"/>
  <c r="U20" i="36"/>
  <c r="X20" i="36"/>
  <c r="Y20" i="36"/>
  <c r="U33" i="36"/>
  <c r="W33" i="36"/>
  <c r="X33" i="36"/>
  <c r="W36" i="36"/>
  <c r="X36" i="36"/>
  <c r="Y36" i="36"/>
  <c r="V37" i="36"/>
  <c r="U37" i="36"/>
  <c r="W37" i="36"/>
  <c r="X37" i="36"/>
  <c r="V48" i="36"/>
  <c r="X48" i="36"/>
  <c r="W48" i="36"/>
  <c r="V52" i="36"/>
  <c r="X52" i="36"/>
  <c r="W52" i="36"/>
  <c r="X50" i="37"/>
  <c r="U50" i="37"/>
  <c r="V50" i="37"/>
  <c r="W58" i="37"/>
  <c r="U58" i="37"/>
  <c r="X58" i="37"/>
  <c r="U66" i="37"/>
  <c r="W66" i="37"/>
  <c r="W74" i="37"/>
  <c r="U74" i="37"/>
  <c r="X74" i="37"/>
  <c r="V14" i="38"/>
  <c r="X14" i="38"/>
  <c r="U14" i="38"/>
  <c r="U45" i="38"/>
  <c r="V45" i="38"/>
  <c r="X45" i="38"/>
  <c r="W45" i="38"/>
  <c r="U52" i="38"/>
  <c r="Y52" i="38"/>
  <c r="V52" i="38"/>
  <c r="V70" i="38"/>
  <c r="Y70" i="38"/>
  <c r="U70" i="38"/>
  <c r="Y79" i="38"/>
  <c r="W79" i="38"/>
  <c r="V85" i="38"/>
  <c r="W85" i="38"/>
  <c r="Y85" i="38"/>
  <c r="U85" i="38"/>
  <c r="E51" i="29"/>
  <c r="E40" i="29"/>
  <c r="F51" i="29"/>
  <c r="N8" i="29"/>
  <c r="Y74" i="35"/>
  <c r="Y58" i="35"/>
  <c r="U52" i="36"/>
  <c r="V66" i="37"/>
  <c r="W50" i="37"/>
  <c r="V79" i="38"/>
  <c r="X52" i="16"/>
  <c r="X86" i="16"/>
  <c r="W43" i="16"/>
  <c r="X84" i="16"/>
  <c r="Y84" i="16"/>
  <c r="U53" i="16"/>
  <c r="Y53" i="16"/>
  <c r="U50" i="16"/>
  <c r="V50" i="16"/>
  <c r="X50" i="16"/>
  <c r="W20" i="35"/>
  <c r="X20" i="35"/>
  <c r="Y21" i="35"/>
  <c r="X21" i="35"/>
  <c r="Y28" i="35"/>
  <c r="U28" i="35"/>
  <c r="X28" i="35"/>
  <c r="V28" i="35"/>
  <c r="U31" i="35"/>
  <c r="W31" i="35"/>
  <c r="Y31" i="35"/>
  <c r="X34" i="35"/>
  <c r="V34" i="35"/>
  <c r="Y34" i="35"/>
  <c r="Y38" i="35"/>
  <c r="U38" i="35"/>
  <c r="V40" i="35"/>
  <c r="U40" i="35"/>
  <c r="X40" i="35"/>
  <c r="V51" i="35"/>
  <c r="W51" i="35"/>
  <c r="V57" i="35"/>
  <c r="Y57" i="35"/>
  <c r="X57" i="35"/>
  <c r="U57" i="35"/>
  <c r="V70" i="35"/>
  <c r="U70" i="35"/>
  <c r="X70" i="35"/>
  <c r="V83" i="35"/>
  <c r="W83" i="35"/>
  <c r="V86" i="35"/>
  <c r="X86" i="35"/>
  <c r="U86" i="35"/>
  <c r="V31" i="36"/>
  <c r="Y31" i="36"/>
  <c r="W44" i="36"/>
  <c r="X44" i="36"/>
  <c r="V44" i="36"/>
  <c r="V47" i="36"/>
  <c r="U47" i="36"/>
  <c r="V51" i="36"/>
  <c r="U51" i="36"/>
  <c r="U21" i="37"/>
  <c r="Y21" i="37"/>
  <c r="U29" i="37"/>
  <c r="V29" i="37"/>
  <c r="W29" i="37"/>
  <c r="W36" i="37"/>
  <c r="Y36" i="37"/>
  <c r="U41" i="37"/>
  <c r="X41" i="37"/>
  <c r="W49" i="37"/>
  <c r="X49" i="37"/>
  <c r="Y49" i="37"/>
  <c r="W57" i="37"/>
  <c r="U57" i="37"/>
  <c r="X57" i="37"/>
  <c r="U65" i="37"/>
  <c r="W65" i="37"/>
  <c r="W73" i="37"/>
  <c r="U73" i="37"/>
  <c r="X73" i="37"/>
  <c r="X85" i="37"/>
  <c r="U85" i="37"/>
  <c r="W85" i="37"/>
  <c r="Y86" i="37"/>
  <c r="U86" i="37"/>
  <c r="Y87" i="37"/>
  <c r="U87" i="37"/>
  <c r="U18" i="38"/>
  <c r="X18" i="38"/>
  <c r="Y18" i="38"/>
  <c r="V18" i="38"/>
  <c r="V32" i="38"/>
  <c r="X32" i="38"/>
  <c r="Y32" i="38"/>
  <c r="X35" i="38"/>
  <c r="U35" i="38"/>
  <c r="V35" i="38"/>
  <c r="U39" i="38"/>
  <c r="X39" i="38"/>
  <c r="Y39" i="38"/>
  <c r="V39" i="38"/>
  <c r="W39" i="38"/>
  <c r="Y42" i="38"/>
  <c r="V42" i="38"/>
  <c r="Y47" i="38"/>
  <c r="W47" i="38"/>
  <c r="W57" i="38"/>
  <c r="X57" i="38"/>
  <c r="X64" i="38"/>
  <c r="V64" i="38"/>
  <c r="U64" i="38"/>
  <c r="W64" i="38"/>
  <c r="W67" i="38"/>
  <c r="V67" i="38"/>
  <c r="X67" i="38"/>
  <c r="V76" i="38"/>
  <c r="W76" i="38"/>
  <c r="X76" i="38"/>
  <c r="V87" i="38"/>
  <c r="W87" i="38"/>
  <c r="X87" i="38"/>
  <c r="U87" i="38"/>
  <c r="J52" i="29"/>
  <c r="K35" i="29"/>
  <c r="X83" i="35"/>
  <c r="X51" i="35"/>
  <c r="W86" i="35"/>
  <c r="W70" i="35"/>
  <c r="V31" i="35"/>
  <c r="U17" i="35"/>
  <c r="U34" i="35"/>
  <c r="U21" i="35"/>
  <c r="V38" i="35"/>
  <c r="U36" i="36"/>
  <c r="Y52" i="36"/>
  <c r="W47" i="36"/>
  <c r="X30" i="36"/>
  <c r="U31" i="36"/>
  <c r="Y44" i="36"/>
  <c r="K89" i="36"/>
  <c r="X66" i="37"/>
  <c r="Y85" i="37"/>
  <c r="Y58" i="37"/>
  <c r="W12" i="37"/>
  <c r="X42" i="38"/>
  <c r="W14" i="38"/>
  <c r="Y64" i="38"/>
  <c r="W42" i="38"/>
  <c r="W32" i="38"/>
  <c r="U47" i="38"/>
  <c r="G51" i="29"/>
  <c r="M8" i="29"/>
  <c r="U87" i="35"/>
  <c r="U83" i="35"/>
  <c r="W61" i="35"/>
  <c r="W57" i="35"/>
  <c r="U55" i="35"/>
  <c r="U51" i="35"/>
  <c r="W43" i="35"/>
  <c r="Y29" i="35"/>
  <c r="U20" i="35"/>
  <c r="X38" i="35"/>
  <c r="X51" i="36"/>
  <c r="Y35" i="36"/>
  <c r="X34" i="36"/>
  <c r="Y51" i="36"/>
  <c r="U48" i="36"/>
  <c r="W35" i="36"/>
  <c r="U14" i="36"/>
  <c r="W31" i="36"/>
  <c r="X65" i="37"/>
  <c r="V36" i="37"/>
  <c r="V85" i="37"/>
  <c r="V65" i="37"/>
  <c r="X29" i="37"/>
  <c r="V74" i="37"/>
  <c r="V58" i="37"/>
  <c r="W41" i="37"/>
  <c r="W70" i="38"/>
  <c r="X52" i="38"/>
  <c r="Y87" i="38"/>
  <c r="U32" i="38"/>
  <c r="U79" i="38"/>
  <c r="Y59" i="16"/>
  <c r="X49" i="16"/>
  <c r="W82" i="16"/>
  <c r="W53" i="16"/>
  <c r="U85" i="16"/>
  <c r="V84" i="16"/>
  <c r="Y52" i="16"/>
  <c r="V53" i="16"/>
  <c r="U43" i="16"/>
  <c r="X39" i="16"/>
  <c r="W59" i="16"/>
  <c r="W34" i="16"/>
  <c r="V34" i="16"/>
  <c r="H8" i="29"/>
  <c r="L8" i="29" s="1"/>
  <c r="V70" i="16"/>
  <c r="X70" i="16"/>
  <c r="W66" i="16"/>
  <c r="Y66" i="16"/>
  <c r="X66" i="16"/>
  <c r="V66" i="16"/>
  <c r="X87" i="16"/>
  <c r="U87" i="16"/>
  <c r="V87" i="16"/>
  <c r="U79" i="16"/>
  <c r="X79" i="16"/>
  <c r="W79" i="16"/>
  <c r="Y79" i="16"/>
  <c r="W57" i="16"/>
  <c r="V57" i="16"/>
  <c r="X57" i="16"/>
  <c r="U57" i="16"/>
  <c r="U44" i="16"/>
  <c r="Y44" i="16"/>
  <c r="X44" i="16"/>
  <c r="W44" i="16"/>
  <c r="Y39" i="16"/>
  <c r="X35" i="16"/>
  <c r="W35" i="16"/>
  <c r="U35" i="16"/>
  <c r="W33" i="16"/>
  <c r="X33" i="16"/>
  <c r="W28" i="35"/>
  <c r="X35" i="35"/>
  <c r="W35" i="35"/>
  <c r="V35" i="35"/>
  <c r="Y39" i="35"/>
  <c r="V39" i="35"/>
  <c r="W39" i="35"/>
  <c r="X41" i="35"/>
  <c r="U41" i="35"/>
  <c r="W41" i="35"/>
  <c r="Y43" i="35"/>
  <c r="V49" i="35"/>
  <c r="U49" i="35"/>
  <c r="Y49" i="35"/>
  <c r="X49" i="35"/>
  <c r="V59" i="35"/>
  <c r="W59" i="35"/>
  <c r="V65" i="35"/>
  <c r="Y65" i="35"/>
  <c r="X65" i="35"/>
  <c r="U65" i="35"/>
  <c r="V75" i="35"/>
  <c r="W75" i="35"/>
  <c r="V81" i="35"/>
  <c r="Y81" i="35"/>
  <c r="X81" i="35"/>
  <c r="U81" i="35"/>
  <c r="U12" i="36"/>
  <c r="Y12" i="36"/>
  <c r="V12" i="36"/>
  <c r="M89" i="36"/>
  <c r="S30" i="36" s="1"/>
  <c r="M23" i="42" s="1"/>
  <c r="N23" i="42" s="1"/>
  <c r="V15" i="36"/>
  <c r="U15" i="36"/>
  <c r="W15" i="36"/>
  <c r="V21" i="36"/>
  <c r="X21" i="36"/>
  <c r="V27" i="36"/>
  <c r="U27" i="36"/>
  <c r="W27" i="36"/>
  <c r="V33" i="36"/>
  <c r="V34" i="36"/>
  <c r="V35" i="36"/>
  <c r="V36" i="36"/>
  <c r="Y37" i="36"/>
  <c r="V49" i="36"/>
  <c r="W49" i="36"/>
  <c r="Y49" i="36"/>
  <c r="X49" i="36"/>
  <c r="V15" i="37"/>
  <c r="W15" i="37"/>
  <c r="X15" i="37"/>
  <c r="X18" i="37"/>
  <c r="Y18" i="37"/>
  <c r="V27" i="37"/>
  <c r="W27" i="37"/>
  <c r="X27" i="37"/>
  <c r="U27" i="37"/>
  <c r="X36" i="37"/>
  <c r="W38" i="37"/>
  <c r="V38" i="37"/>
  <c r="U39" i="37"/>
  <c r="W39" i="37"/>
  <c r="Y39" i="37"/>
  <c r="V40" i="37"/>
  <c r="W40" i="37"/>
  <c r="U19" i="38"/>
  <c r="Y19" i="38"/>
  <c r="V19" i="38"/>
  <c r="X22" i="38"/>
  <c r="V22" i="38"/>
  <c r="U33" i="38"/>
  <c r="W33" i="38"/>
  <c r="Y33" i="38"/>
  <c r="V33" i="38"/>
  <c r="Y37" i="38"/>
  <c r="U37" i="38"/>
  <c r="X50" i="38"/>
  <c r="U50" i="38"/>
  <c r="W50" i="38"/>
  <c r="U68" i="38"/>
  <c r="Y68" i="38"/>
  <c r="V68" i="38"/>
  <c r="X71" i="38"/>
  <c r="U71" i="38"/>
  <c r="Y77" i="38"/>
  <c r="W77" i="38"/>
  <c r="X77" i="38"/>
  <c r="X82" i="38"/>
  <c r="W82" i="38"/>
  <c r="V82" i="38"/>
  <c r="I44" i="29"/>
  <c r="L31" i="15"/>
  <c r="N31" i="15" s="1"/>
  <c r="U13" i="16"/>
  <c r="V13" i="16"/>
  <c r="X13" i="16"/>
  <c r="W13" i="16"/>
  <c r="K89" i="16"/>
  <c r="V48" i="16"/>
  <c r="U48" i="16"/>
  <c r="X48" i="16"/>
  <c r="Y48" i="16"/>
  <c r="V17" i="35"/>
  <c r="X17" i="35"/>
  <c r="V58" i="35"/>
  <c r="U58" i="35"/>
  <c r="X58" i="35"/>
  <c r="V71" i="35"/>
  <c r="W71" i="35"/>
  <c r="V77" i="35"/>
  <c r="Y77" i="35"/>
  <c r="X77" i="35"/>
  <c r="U77" i="35"/>
  <c r="U12" i="37"/>
  <c r="X12" i="37"/>
  <c r="K89" i="37"/>
  <c r="V12" i="37"/>
  <c r="Y30" i="37"/>
  <c r="W30" i="37"/>
  <c r="U30" i="37"/>
  <c r="V37" i="37"/>
  <c r="W37" i="37"/>
  <c r="U37" i="37"/>
  <c r="X37" i="37"/>
  <c r="Y37" i="37"/>
  <c r="X74" i="38"/>
  <c r="U74" i="38"/>
  <c r="Y74" i="38"/>
  <c r="V74" i="38"/>
  <c r="Y32" i="35"/>
  <c r="Y33" i="36"/>
  <c r="Y14" i="36"/>
  <c r="V30" i="37"/>
  <c r="Y45" i="38"/>
  <c r="Y43" i="16"/>
  <c r="V56" i="16"/>
  <c r="W56" i="16"/>
  <c r="X56" i="16"/>
  <c r="U75" i="16"/>
  <c r="Y75" i="16"/>
  <c r="W65" i="16"/>
  <c r="Y65" i="16"/>
  <c r="U65" i="16"/>
  <c r="Y61" i="16"/>
  <c r="X61" i="16"/>
  <c r="V61" i="16"/>
  <c r="V14" i="35"/>
  <c r="U14" i="35"/>
  <c r="W14" i="35"/>
  <c r="U19" i="35"/>
  <c r="W19" i="35"/>
  <c r="Y22" i="35"/>
  <c r="U22" i="35"/>
  <c r="Y27" i="35"/>
  <c r="W27" i="35"/>
  <c r="X36" i="35"/>
  <c r="W36" i="35"/>
  <c r="V36" i="35"/>
  <c r="U44" i="35"/>
  <c r="Y44" i="35"/>
  <c r="X44" i="35"/>
  <c r="V44" i="35"/>
  <c r="V54" i="35"/>
  <c r="U54" i="35"/>
  <c r="X54" i="35"/>
  <c r="V67" i="35"/>
  <c r="W67" i="35"/>
  <c r="V73" i="35"/>
  <c r="Y73" i="35"/>
  <c r="X73" i="35"/>
  <c r="U73" i="35"/>
  <c r="X29" i="36"/>
  <c r="V29" i="36"/>
  <c r="U29" i="36"/>
  <c r="W29" i="36"/>
  <c r="X67" i="35"/>
  <c r="W74" i="35"/>
  <c r="W54" i="35"/>
  <c r="Y36" i="35"/>
  <c r="X27" i="35"/>
  <c r="X35" i="36"/>
  <c r="X14" i="36"/>
  <c r="Y65" i="37"/>
  <c r="Y74" i="37"/>
  <c r="X79" i="38"/>
  <c r="Y57" i="38"/>
  <c r="J8" i="29"/>
  <c r="Y50" i="16"/>
  <c r="V49" i="16"/>
  <c r="Y13" i="16"/>
  <c r="V86" i="16"/>
  <c r="U52" i="16"/>
  <c r="W46" i="16"/>
  <c r="U84" i="16"/>
  <c r="X53" i="16"/>
  <c r="V39" i="16"/>
  <c r="U76" i="16"/>
  <c r="X76" i="16"/>
  <c r="W76" i="16"/>
  <c r="W48" i="16"/>
  <c r="W21" i="16"/>
  <c r="X54" i="16"/>
  <c r="V85" i="16"/>
  <c r="Y85" i="16"/>
  <c r="X85" i="16"/>
  <c r="V82" i="16"/>
  <c r="U82" i="16"/>
  <c r="U80" i="16"/>
  <c r="Y80" i="16"/>
  <c r="V80" i="16"/>
  <c r="U77" i="16"/>
  <c r="W77" i="16"/>
  <c r="V77" i="16"/>
  <c r="V74" i="16"/>
  <c r="Y74" i="16"/>
  <c r="W74" i="16"/>
  <c r="Y71" i="16"/>
  <c r="U71" i="16"/>
  <c r="X71" i="16"/>
  <c r="Y67" i="16"/>
  <c r="W67" i="16"/>
  <c r="W55" i="16"/>
  <c r="U55" i="16"/>
  <c r="V55" i="16"/>
  <c r="X28" i="16"/>
  <c r="W28" i="16"/>
  <c r="W26" i="16"/>
  <c r="X26" i="16"/>
  <c r="W15" i="16"/>
  <c r="V15" i="16"/>
  <c r="U15" i="16"/>
  <c r="K89" i="35"/>
  <c r="V12" i="35"/>
  <c r="W12" i="35"/>
  <c r="U16" i="35"/>
  <c r="X16" i="35"/>
  <c r="V16" i="35"/>
  <c r="U43" i="35"/>
  <c r="V47" i="35"/>
  <c r="W47" i="35"/>
  <c r="V50" i="35"/>
  <c r="X50" i="35"/>
  <c r="U50" i="35"/>
  <c r="V53" i="35"/>
  <c r="Y53" i="35"/>
  <c r="X53" i="35"/>
  <c r="U53" i="35"/>
  <c r="V63" i="35"/>
  <c r="W63" i="35"/>
  <c r="V66" i="35"/>
  <c r="U66" i="35"/>
  <c r="X66" i="35"/>
  <c r="V69" i="35"/>
  <c r="Y69" i="35"/>
  <c r="X69" i="35"/>
  <c r="U69" i="35"/>
  <c r="V79" i="35"/>
  <c r="W79" i="35"/>
  <c r="V82" i="35"/>
  <c r="U82" i="35"/>
  <c r="X82" i="35"/>
  <c r="V85" i="35"/>
  <c r="Y85" i="35"/>
  <c r="X85" i="35"/>
  <c r="U85" i="35"/>
  <c r="W22" i="36"/>
  <c r="U22" i="36"/>
  <c r="X22" i="36"/>
  <c r="Y22" i="36"/>
  <c r="X38" i="36"/>
  <c r="U38" i="36"/>
  <c r="X40" i="36"/>
  <c r="U40" i="36"/>
  <c r="W40" i="36"/>
  <c r="X43" i="36"/>
  <c r="U43" i="36"/>
  <c r="W43" i="36"/>
  <c r="U50" i="36"/>
  <c r="V50" i="36"/>
  <c r="Y50" i="36"/>
  <c r="Y16" i="37"/>
  <c r="V16" i="37"/>
  <c r="U16" i="37"/>
  <c r="U19" i="37"/>
  <c r="V19" i="37"/>
  <c r="W21" i="37"/>
  <c r="W28" i="37"/>
  <c r="V28" i="37"/>
  <c r="Y28" i="37"/>
  <c r="V46" i="37"/>
  <c r="W46" i="37"/>
  <c r="Y46" i="37"/>
  <c r="Y48" i="37"/>
  <c r="W48" i="37"/>
  <c r="U48" i="37"/>
  <c r="V49" i="37"/>
  <c r="X38" i="38"/>
  <c r="Y38" i="38"/>
  <c r="U38" i="38"/>
  <c r="W41" i="38"/>
  <c r="V41" i="38"/>
  <c r="V51" i="38"/>
  <c r="W51" i="38"/>
  <c r="X51" i="38"/>
  <c r="V53" i="38"/>
  <c r="U53" i="38"/>
  <c r="V60" i="38"/>
  <c r="W60" i="38"/>
  <c r="X60" i="38"/>
  <c r="X70" i="38"/>
  <c r="W75" i="38"/>
  <c r="X75" i="38"/>
  <c r="X84" i="38"/>
  <c r="W84" i="38"/>
  <c r="V84" i="38"/>
  <c r="K53" i="29"/>
  <c r="X45" i="16"/>
  <c r="Y78" i="16"/>
  <c r="W38" i="16"/>
  <c r="W81" i="16"/>
  <c r="Y19" i="16"/>
  <c r="U64" i="16"/>
  <c r="U31" i="16"/>
  <c r="W20" i="16"/>
  <c r="W22" i="16"/>
  <c r="W36" i="16"/>
  <c r="X34" i="37"/>
  <c r="W34" i="37"/>
  <c r="Y44" i="38"/>
  <c r="V44" i="38"/>
  <c r="V46" i="38"/>
  <c r="X46" i="38"/>
  <c r="V78" i="38"/>
  <c r="X78" i="38"/>
  <c r="G53" i="29"/>
  <c r="I31" i="29"/>
  <c r="U20" i="37"/>
  <c r="X20" i="37"/>
  <c r="W20" i="37"/>
  <c r="U22" i="37"/>
  <c r="X22" i="37"/>
  <c r="W22" i="37"/>
  <c r="V56" i="38"/>
  <c r="X56" i="38"/>
  <c r="V59" i="38"/>
  <c r="W59" i="38"/>
  <c r="I54" i="29"/>
  <c r="K54" i="29"/>
  <c r="G52" i="29"/>
  <c r="G54" i="29"/>
  <c r="E55" i="29"/>
  <c r="L35" i="15" l="1"/>
  <c r="N39" i="15"/>
  <c r="N52" i="15" s="1"/>
  <c r="L52" i="15"/>
  <c r="B21" i="46"/>
  <c r="C20" i="46"/>
  <c r="D20" i="46" s="1"/>
  <c r="N23" i="15"/>
  <c r="S15" i="35"/>
  <c r="M15" i="43" s="1"/>
  <c r="N15" i="43" s="1"/>
  <c r="N30" i="29"/>
  <c r="L30" i="29"/>
  <c r="N29" i="29"/>
  <c r="L29" i="29"/>
  <c r="N28" i="29"/>
  <c r="L28" i="29"/>
  <c r="N27" i="29"/>
  <c r="L27" i="29"/>
  <c r="S17" i="16"/>
  <c r="M17" i="44" s="1"/>
  <c r="N17" i="44" s="1"/>
  <c r="S17" i="35"/>
  <c r="M17" i="43" s="1"/>
  <c r="N17" i="43" s="1"/>
  <c r="W89" i="36"/>
  <c r="S16" i="36" s="1"/>
  <c r="M16" i="42" s="1"/>
  <c r="N16" i="42" s="1"/>
  <c r="U89" i="37"/>
  <c r="S14" i="37" s="1"/>
  <c r="Y89" i="37"/>
  <c r="S18" i="37" s="1"/>
  <c r="M18" i="39" s="1"/>
  <c r="N18" i="39" s="1"/>
  <c r="J49" i="29"/>
  <c r="E49" i="29"/>
  <c r="N180" i="15"/>
  <c r="N182" i="15" s="1"/>
  <c r="L182" i="15"/>
  <c r="L35" i="29"/>
  <c r="K22" i="29"/>
  <c r="H31" i="29"/>
  <c r="S14" i="35"/>
  <c r="F40" i="29"/>
  <c r="F49" i="29" s="1"/>
  <c r="F54" i="29"/>
  <c r="S16" i="35"/>
  <c r="M16" i="43" s="1"/>
  <c r="N16" i="43" s="1"/>
  <c r="X89" i="36"/>
  <c r="S17" i="36" s="1"/>
  <c r="M17" i="42" s="1"/>
  <c r="N17" i="42" s="1"/>
  <c r="X89" i="37"/>
  <c r="S17" i="37" s="1"/>
  <c r="M17" i="39" s="1"/>
  <c r="N17" i="39" s="1"/>
  <c r="S15" i="16"/>
  <c r="M15" i="44" s="1"/>
  <c r="N15" i="44" s="1"/>
  <c r="U89" i="36"/>
  <c r="S14" i="36" s="1"/>
  <c r="H13" i="29"/>
  <c r="K52" i="29"/>
  <c r="H44" i="29"/>
  <c r="V89" i="37"/>
  <c r="S15" i="37" s="1"/>
  <c r="M15" i="39" s="1"/>
  <c r="N15" i="39" s="1"/>
  <c r="S16" i="16"/>
  <c r="M16" i="44" s="1"/>
  <c r="N16" i="44" s="1"/>
  <c r="V89" i="36"/>
  <c r="S15" i="36" s="1"/>
  <c r="M15" i="42" s="1"/>
  <c r="N15" i="42" s="1"/>
  <c r="W89" i="37"/>
  <c r="S16" i="37" s="1"/>
  <c r="M16" i="39" s="1"/>
  <c r="N16" i="39" s="1"/>
  <c r="K31" i="29"/>
  <c r="K55" i="29"/>
  <c r="K51" i="29"/>
  <c r="K40" i="29"/>
  <c r="Y89" i="35"/>
  <c r="S18" i="35" s="1"/>
  <c r="M18" i="43" s="1"/>
  <c r="N18" i="43" s="1"/>
  <c r="N35" i="29"/>
  <c r="G40" i="29"/>
  <c r="G49" i="29" s="1"/>
  <c r="S14" i="16"/>
  <c r="S18" i="16"/>
  <c r="H55" i="29"/>
  <c r="I51" i="29"/>
  <c r="I40" i="29"/>
  <c r="I49" i="29" s="1"/>
  <c r="Y89" i="36"/>
  <c r="S18" i="36" s="1"/>
  <c r="M18" i="42" s="1"/>
  <c r="N18" i="42" s="1"/>
  <c r="H26" i="29"/>
  <c r="H22" i="29" s="1"/>
  <c r="K13" i="29"/>
  <c r="L17" i="29"/>
  <c r="L13" i="29" s="1"/>
  <c r="M19" i="44" l="1"/>
  <c r="N19" i="44" s="1"/>
  <c r="M18" i="44"/>
  <c r="N18" i="44" s="1"/>
  <c r="B22" i="46"/>
  <c r="C21" i="46"/>
  <c r="D21" i="46" s="1"/>
  <c r="M14" i="39"/>
  <c r="N14" i="39" s="1"/>
  <c r="S27" i="37"/>
  <c r="S31" i="37" s="1"/>
  <c r="M14" i="44"/>
  <c r="N14" i="44" s="1"/>
  <c r="S27" i="16"/>
  <c r="S31" i="16" s="1"/>
  <c r="M14" i="42"/>
  <c r="N14" i="42" s="1"/>
  <c r="S27" i="36"/>
  <c r="S31" i="36" s="1"/>
  <c r="M14" i="43"/>
  <c r="N14" i="43" s="1"/>
  <c r="S27" i="35"/>
  <c r="S31" i="35" s="1"/>
  <c r="L31" i="29"/>
  <c r="H53" i="29"/>
  <c r="L44" i="29"/>
  <c r="N44" i="29"/>
  <c r="K49" i="29"/>
  <c r="L26" i="29"/>
  <c r="N26" i="29"/>
  <c r="L55" i="29"/>
  <c r="L53" i="29"/>
  <c r="H51" i="29"/>
  <c r="H40" i="29"/>
  <c r="H49" i="29" s="1"/>
  <c r="L52" i="29"/>
  <c r="N31" i="29"/>
  <c r="H54" i="29"/>
  <c r="B23" i="46" l="1"/>
  <c r="C22" i="46"/>
  <c r="D22" i="46" s="1"/>
  <c r="M24" i="43"/>
  <c r="N24" i="43" s="1"/>
  <c r="M25" i="42"/>
  <c r="N25" i="42" s="1"/>
  <c r="M24" i="39"/>
  <c r="N24" i="39" s="1"/>
  <c r="L22" i="29"/>
  <c r="S32" i="37"/>
  <c r="M25" i="39" s="1"/>
  <c r="N25" i="39" s="1"/>
  <c r="S37" i="37"/>
  <c r="M30" i="39" s="1"/>
  <c r="N30" i="39" s="1"/>
  <c r="N40" i="29"/>
  <c r="S32" i="35"/>
  <c r="M25" i="43" s="1"/>
  <c r="N25" i="43" s="1"/>
  <c r="S37" i="35"/>
  <c r="L54" i="29"/>
  <c r="L40" i="29"/>
  <c r="L51" i="29"/>
  <c r="S37" i="16"/>
  <c r="M31" i="44" s="1"/>
  <c r="N31" i="44" s="1"/>
  <c r="M25" i="44"/>
  <c r="S32" i="16"/>
  <c r="M26" i="44" s="1"/>
  <c r="N26" i="44" s="1"/>
  <c r="N22" i="29"/>
  <c r="S32" i="36"/>
  <c r="M26" i="42" s="1"/>
  <c r="N26" i="42" s="1"/>
  <c r="S37" i="36"/>
  <c r="M31" i="42" s="1"/>
  <c r="N31" i="42" s="1"/>
  <c r="M31" i="43" l="1"/>
  <c r="N31" i="43" s="1"/>
  <c r="M30" i="43"/>
  <c r="N30" i="43" s="1"/>
  <c r="B24" i="46"/>
  <c r="C23" i="46"/>
  <c r="D23" i="46" s="1"/>
  <c r="N25" i="44"/>
  <c r="S40" i="36"/>
  <c r="S40" i="16"/>
  <c r="S40" i="35"/>
  <c r="S40" i="37"/>
  <c r="L49" i="29"/>
  <c r="B25" i="46" l="1"/>
  <c r="C24" i="46"/>
  <c r="D24" i="46" s="1"/>
  <c r="S42" i="16"/>
  <c r="S42" i="35"/>
  <c r="S42" i="36"/>
  <c r="S42" i="37"/>
  <c r="B26" i="46" l="1"/>
  <c r="C25" i="46"/>
  <c r="D25" i="46" s="1"/>
  <c r="N35" i="44"/>
  <c r="N21" i="29" s="1"/>
  <c r="N55" i="29" s="1"/>
  <c r="M35" i="44"/>
  <c r="M21" i="29" s="1"/>
  <c r="M55" i="29" s="1"/>
  <c r="N35" i="43"/>
  <c r="N20" i="29" s="1"/>
  <c r="N54" i="29" s="1"/>
  <c r="M35" i="43"/>
  <c r="M20" i="29" s="1"/>
  <c r="M54" i="29" s="1"/>
  <c r="N35" i="42"/>
  <c r="N19" i="29" s="1"/>
  <c r="N53" i="29" s="1"/>
  <c r="M35" i="42"/>
  <c r="M19" i="29" s="1"/>
  <c r="M53" i="29" s="1"/>
  <c r="N34" i="39"/>
  <c r="N18" i="29" s="1"/>
  <c r="N52" i="29" s="1"/>
  <c r="M34" i="39"/>
  <c r="M18" i="29" s="1"/>
  <c r="M52" i="29" s="1"/>
  <c r="K89" i="38"/>
  <c r="H89" i="38"/>
  <c r="B27" i="46" l="1"/>
  <c r="C26" i="46"/>
  <c r="D26" i="46" s="1"/>
  <c r="U12" i="38"/>
  <c r="U89" i="38" s="1"/>
  <c r="S14" i="38" s="1"/>
  <c r="Y12" i="38"/>
  <c r="Y89" i="38" s="1"/>
  <c r="S18" i="38" s="1"/>
  <c r="M18" i="15" s="1"/>
  <c r="N18" i="15" s="1"/>
  <c r="X12" i="38"/>
  <c r="X89" i="38" s="1"/>
  <c r="S17" i="38" s="1"/>
  <c r="M17" i="15" s="1"/>
  <c r="N17" i="15" s="1"/>
  <c r="W12" i="38"/>
  <c r="W89" i="38" s="1"/>
  <c r="S16" i="38" s="1"/>
  <c r="M16" i="15" s="1"/>
  <c r="N16" i="15" s="1"/>
  <c r="V12" i="38"/>
  <c r="V89" i="38" s="1"/>
  <c r="S15" i="38" s="1"/>
  <c r="M15" i="15" s="1"/>
  <c r="N15" i="15" l="1"/>
  <c r="B28" i="46"/>
  <c r="C27" i="46"/>
  <c r="D27" i="46" s="1"/>
  <c r="S27" i="38"/>
  <c r="S31" i="38" s="1"/>
  <c r="B29" i="46" l="1"/>
  <c r="C28" i="46"/>
  <c r="D28" i="46" s="1"/>
  <c r="S32" i="38"/>
  <c r="M25" i="15" s="1"/>
  <c r="N25" i="15" s="1"/>
  <c r="S37" i="38"/>
  <c r="M30" i="15" s="1"/>
  <c r="N30" i="15" s="1"/>
  <c r="B30" i="46" l="1"/>
  <c r="C29" i="46"/>
  <c r="D29" i="46" s="1"/>
  <c r="S40" i="38"/>
  <c r="M24" i="15"/>
  <c r="S42" i="38" l="1"/>
  <c r="M33" i="15"/>
  <c r="N33" i="15" s="1"/>
  <c r="B31" i="46"/>
  <c r="C30" i="46"/>
  <c r="D30" i="46" s="1"/>
  <c r="N24" i="15"/>
  <c r="M35" i="15" l="1"/>
  <c r="M17" i="29" s="1"/>
  <c r="N35" i="15"/>
  <c r="N17" i="29" s="1"/>
  <c r="B32" i="46"/>
  <c r="C31" i="46"/>
  <c r="D31" i="46" s="1"/>
  <c r="M51" i="29"/>
  <c r="M13" i="29"/>
  <c r="M49" i="29" s="1"/>
  <c r="N51" i="29" l="1"/>
  <c r="N13" i="29"/>
  <c r="N49" i="29" s="1"/>
  <c r="B33" i="46"/>
  <c r="C32" i="46"/>
  <c r="D32" i="46" s="1"/>
  <c r="B34" i="46" l="1"/>
  <c r="C34" i="46" s="1"/>
  <c r="D34" i="46" s="1"/>
  <c r="C33" i="46"/>
  <c r="D3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tc={17A3C763-2915-4294-B53B-476176C02B95}</author>
    <author>tc={EC4F537A-D690-4D66-BE03-C3AE35FCE5A2}</author>
  </authors>
  <commentList>
    <comment ref="E8" authorId="0" shapeId="0" xr:uid="{17A3C763-2915-4294-B53B-476176C02B95}">
      <text>
        <t>[Threaded comment]
Your version of Excel allows you to read this threaded comment; however, any edits to it will get removed if the file is opened in a newer version of Excel. Learn more: https://go.microsoft.com/fwlink/?linkid=870924
Comment:
    Pay period split between FY25 and FY26. 32 hours fall within FY26.</t>
      </text>
    </comment>
    <comment ref="E34" authorId="1" shapeId="0" xr:uid="{EC4F537A-D690-4D66-BE03-C3AE35FCE5A2}">
      <text>
        <t>[Threaded comment]
Your version of Excel allows you to read this threaded comment; however, any edits to it will get removed if the file is opened in a newer version of Excel. Learn more: https://go.microsoft.com/fwlink/?linkid=870924
Comment:
    Pay period split between FY26 and FY27. 32 hours fall within FY26.</t>
      </text>
    </comment>
  </commentList>
</comments>
</file>

<file path=xl/sharedStrings.xml><?xml version="1.0" encoding="utf-8"?>
<sst xmlns="http://schemas.openxmlformats.org/spreadsheetml/2006/main" count="2245" uniqueCount="443">
  <si>
    <t xml:space="preserve"> </t>
  </si>
  <si>
    <t>A</t>
  </si>
  <si>
    <t>B</t>
  </si>
  <si>
    <t>C</t>
  </si>
  <si>
    <t>D</t>
  </si>
  <si>
    <t>E</t>
  </si>
  <si>
    <t>F</t>
  </si>
  <si>
    <t>G</t>
  </si>
  <si>
    <t>H</t>
  </si>
  <si>
    <t>I</t>
  </si>
  <si>
    <t xml:space="preserve">EXPENDED </t>
  </si>
  <si>
    <t>ENCUMB</t>
  </si>
  <si>
    <t>PROJECTED</t>
  </si>
  <si>
    <t>TOTAL</t>
  </si>
  <si>
    <t>ADJUSTED</t>
  </si>
  <si>
    <t>YR-TO-DATE</t>
  </si>
  <si>
    <t>EXPENDITURES</t>
  </si>
  <si>
    <t>BALANCE</t>
  </si>
  <si>
    <t>BUDGET</t>
  </si>
  <si>
    <t>AVAILABLE</t>
  </si>
  <si>
    <t>DESCRIPTION</t>
  </si>
  <si>
    <t>CATEGORY</t>
  </si>
  <si>
    <t>CATEGORY TOTALS</t>
  </si>
  <si>
    <t>NOTES:</t>
  </si>
  <si>
    <t>FTE</t>
  </si>
  <si>
    <t>CLASS</t>
  </si>
  <si>
    <t>NAME</t>
  </si>
  <si>
    <t>RANGE</t>
  </si>
  <si>
    <t>OBJ CDE</t>
  </si>
  <si>
    <t xml:space="preserve">NOTES:  </t>
  </si>
  <si>
    <t>SUMMARY Notes:</t>
  </si>
  <si>
    <t>* = lump sum inc</t>
  </si>
  <si>
    <t>BUDGET PROJECTIONS</t>
  </si>
  <si>
    <t>NG Uses</t>
  </si>
  <si>
    <t>Total Personal Services and Employee Benefits</t>
  </si>
  <si>
    <t>J</t>
  </si>
  <si>
    <t>FICA</t>
  </si>
  <si>
    <t>Reporting &amp; Recording</t>
  </si>
  <si>
    <t>Utilities</t>
  </si>
  <si>
    <t>Advertising</t>
  </si>
  <si>
    <t>Grants To Individuals</t>
  </si>
  <si>
    <t>Care &amp; Support</t>
  </si>
  <si>
    <t>Land</t>
  </si>
  <si>
    <t>Buildings &amp; Structures</t>
  </si>
  <si>
    <t>Term Positions</t>
  </si>
  <si>
    <t>Temp Positions F/T- P/T</t>
  </si>
  <si>
    <t>Paid Unused Sck Leave</t>
  </si>
  <si>
    <t>Overtime &amp; Othr Prem. Pay</t>
  </si>
  <si>
    <t>Differential Pay</t>
  </si>
  <si>
    <t>Group Insurance Prem.</t>
  </si>
  <si>
    <t>Retirement Contributions</t>
  </si>
  <si>
    <t>Unemployment Comp. Pre.</t>
  </si>
  <si>
    <t>Employee Liability Ins. Pre.</t>
  </si>
  <si>
    <t>Medical Services</t>
  </si>
  <si>
    <t>Audit Services</t>
  </si>
  <si>
    <t>Other Maintenance</t>
  </si>
  <si>
    <t>Communications</t>
  </si>
  <si>
    <t>Furniture &amp; Fixtures</t>
  </si>
  <si>
    <t>Other Equipment</t>
  </si>
  <si>
    <t>Automotive &amp; Aircraft</t>
  </si>
  <si>
    <t>Other Financing Uses</t>
  </si>
  <si>
    <t>POSITION NO.</t>
  </si>
  <si>
    <t>ADJUSTMENTS</t>
  </si>
  <si>
    <t>OBLIGATIONS</t>
  </si>
  <si>
    <t>UNOBLIGATED</t>
  </si>
  <si>
    <t>Exempt Perm Pos-F/T-P/T</t>
  </si>
  <si>
    <t>Classified Permanent F/T</t>
  </si>
  <si>
    <t>Classified Permanent P/T</t>
  </si>
  <si>
    <t>Annual/Comp Paid Separ</t>
  </si>
  <si>
    <t>Wkrs Comp Assessment</t>
  </si>
  <si>
    <t>GSD Wkrs Comp Premium</t>
  </si>
  <si>
    <t>Retiree Health Care Contr.</t>
  </si>
  <si>
    <t>Othr Employee Benefits</t>
  </si>
  <si>
    <t>Professional Services</t>
  </si>
  <si>
    <t>Other Services</t>
  </si>
  <si>
    <t>Attorney Services</t>
  </si>
  <si>
    <t>Maint - Grounds &amp; Roadways</t>
  </si>
  <si>
    <t>Postage &amp; Mail Services</t>
  </si>
  <si>
    <t>Animals</t>
  </si>
  <si>
    <t>Library &amp; Museum Acquisitions</t>
  </si>
  <si>
    <t>TO YR END*</t>
  </si>
  <si>
    <t>PRIOR YR ACTUAL EXPENSES</t>
  </si>
  <si>
    <t>ORIGINAL BUDGET</t>
  </si>
  <si>
    <t>BUDGET ADJUSTMENTS</t>
  </si>
  <si>
    <t>ADJUSTED BUDGET</t>
  </si>
  <si>
    <t>TOTAL OBLIGATIONS</t>
  </si>
  <si>
    <t>UNOBLIGATED BALANCE</t>
  </si>
  <si>
    <t>BALANCE AVAILABLE</t>
  </si>
  <si>
    <t>SHARE CHART FIELD</t>
  </si>
  <si>
    <t>CHARTFIELD               DESCRIPTION</t>
  </si>
  <si>
    <r>
      <t>EXPENDED            YEAR TO                     DATE</t>
    </r>
    <r>
      <rPr>
        <b/>
        <vertAlign val="superscript"/>
        <sz val="10"/>
        <rFont val="Arial"/>
        <family val="2"/>
      </rPr>
      <t>1</t>
    </r>
  </si>
  <si>
    <r>
      <t>ENCUMBRANCES YEAR TO                 DATE</t>
    </r>
    <r>
      <rPr>
        <b/>
        <vertAlign val="superscript"/>
        <sz val="10"/>
        <rFont val="Arial"/>
        <family val="2"/>
      </rPr>
      <t>1</t>
    </r>
  </si>
  <si>
    <t>Total Contractual Services</t>
  </si>
  <si>
    <t>Total Personal Services</t>
  </si>
  <si>
    <t>Total Other Costs</t>
  </si>
  <si>
    <t>Total Other Financing Uses</t>
  </si>
  <si>
    <t>TOTAL SALARY</t>
  </si>
  <si>
    <t>Total Benefits</t>
  </si>
  <si>
    <t>Totals</t>
  </si>
  <si>
    <t>OBJ CODE</t>
  </si>
  <si>
    <t>HOURLY WAGE</t>
  </si>
  <si>
    <t>REMAINING SALARY</t>
  </si>
  <si>
    <t>INSURANCE*Per Pay Period</t>
  </si>
  <si>
    <t>REMAINING Insurance Costs</t>
  </si>
  <si>
    <t>ANNIV INCREASE</t>
  </si>
  <si>
    <t>DOIT Telecommunications</t>
  </si>
  <si>
    <t>Board Member Training</t>
  </si>
  <si>
    <t>REMAINING PAY HOURS</t>
  </si>
  <si>
    <r>
      <t>PROJECTED EXPENDITURES TO YEAR END</t>
    </r>
    <r>
      <rPr>
        <b/>
        <vertAlign val="superscript"/>
        <sz val="10"/>
        <rFont val="Arial"/>
        <family val="2"/>
      </rPr>
      <t>2</t>
    </r>
  </si>
  <si>
    <t>Agencies must provide a detailed justication by object code of assumptions used for projecting planned expenditures through year end. This should include detailed salary projections (see tab Salary) that State Budget Division can use to verify the agency methodology used in the projection calculations.</t>
  </si>
  <si>
    <t>Business Unit Number and Agency Name</t>
  </si>
  <si>
    <t>Pcode Number and Program Name</t>
  </si>
  <si>
    <t>Full Name</t>
  </si>
  <si>
    <t>xxx-xxx-xxxx</t>
  </si>
  <si>
    <t>Phone:</t>
  </si>
  <si>
    <t xml:space="preserve">  Prepared by:</t>
  </si>
  <si>
    <t xml:space="preserve">  Date:</t>
  </si>
  <si>
    <t>These amounts must tie to the SHARE report - Single-Year CAFR Budget Status Report By Pcode. Please attach SHARE report.</t>
  </si>
  <si>
    <t>Exempt</t>
  </si>
  <si>
    <t>Term</t>
  </si>
  <si>
    <t>Perm F/T</t>
  </si>
  <si>
    <t>Perm P/T</t>
  </si>
  <si>
    <t>Temp</t>
  </si>
  <si>
    <t>General Fund Transfers</t>
  </si>
  <si>
    <t>Other Transfers</t>
  </si>
  <si>
    <t>Other Revenues</t>
  </si>
  <si>
    <t>Fund Balance</t>
  </si>
  <si>
    <t>Federal Revenues</t>
  </si>
  <si>
    <t>Total Personal Services &amp; Employee Benefits</t>
  </si>
  <si>
    <t>Total Contractual                              Services</t>
  </si>
  <si>
    <t>Total Other Operating Costs</t>
  </si>
  <si>
    <t>Agencies must provide a detailed justification by object code of assumptions used for projecting planned expenditures through year end. This should include detailed salary projections (see tab Salary) that State Budget Division can use to verify the agency methodology used in the projection calculations.</t>
  </si>
  <si>
    <t>Total General Fund Transfers</t>
  </si>
  <si>
    <t>Total Other Transfers</t>
  </si>
  <si>
    <t>Total Federal Revenues</t>
  </si>
  <si>
    <t>Total Other Revenues</t>
  </si>
  <si>
    <t>Total Fund Balance</t>
  </si>
  <si>
    <t>General Fund Transfers Detail</t>
  </si>
  <si>
    <t>General Fund Salary Projections</t>
  </si>
  <si>
    <t>Other Transfers Salary Projections</t>
  </si>
  <si>
    <t>Federal Revenue Salary Projections</t>
  </si>
  <si>
    <t>Other Revenue Salary Projections</t>
  </si>
  <si>
    <t>Exempt Perm Positions P/T&amp;F/T</t>
  </si>
  <si>
    <t>Classified Perm Positions F/T</t>
  </si>
  <si>
    <t>Classified Perm Positions P/T</t>
  </si>
  <si>
    <t>Temporary Positions F/T &amp; P/T</t>
  </si>
  <si>
    <t>Paid Unused Sick Leave</t>
  </si>
  <si>
    <t>Overtime &amp; Other Premium Pay</t>
  </si>
  <si>
    <t>Annl &amp; Comp Paid At Separation</t>
  </si>
  <si>
    <t>Group Insurance Premium</t>
  </si>
  <si>
    <t>F I C A</t>
  </si>
  <si>
    <t>Workers' Comp Assessment Fee</t>
  </si>
  <si>
    <t>GSD Work Comp Insur Premium</t>
  </si>
  <si>
    <t>Unemployment Comp Premium</t>
  </si>
  <si>
    <t>Employee Liability Ins Premium</t>
  </si>
  <si>
    <t>RHC Act Contributions</t>
  </si>
  <si>
    <t>Other Employee Benefits</t>
  </si>
  <si>
    <t>Payroll N/A</t>
  </si>
  <si>
    <t>520100</t>
  </si>
  <si>
    <t>520200</t>
  </si>
  <si>
    <t>520300</t>
  </si>
  <si>
    <t>520400</t>
  </si>
  <si>
    <t>520500</t>
  </si>
  <si>
    <t>520600</t>
  </si>
  <si>
    <t>520700</t>
  </si>
  <si>
    <t>520800</t>
  </si>
  <si>
    <t>520900</t>
  </si>
  <si>
    <t>521100</t>
  </si>
  <si>
    <t>521200</t>
  </si>
  <si>
    <t>521300</t>
  </si>
  <si>
    <t>521400</t>
  </si>
  <si>
    <t>521410</t>
  </si>
  <si>
    <t>521500</t>
  </si>
  <si>
    <t>521600</t>
  </si>
  <si>
    <t>521700</t>
  </si>
  <si>
    <t>521900</t>
  </si>
  <si>
    <t>529999</t>
  </si>
  <si>
    <t>Professional Svcs - Interagenc</t>
  </si>
  <si>
    <t>Other Services - Interagency</t>
  </si>
  <si>
    <t>IT Services</t>
  </si>
  <si>
    <t>IT Services- Interagency</t>
  </si>
  <si>
    <t>535100</t>
  </si>
  <si>
    <t>535200</t>
  </si>
  <si>
    <t>535209</t>
  </si>
  <si>
    <t>535300</t>
  </si>
  <si>
    <t>535309</t>
  </si>
  <si>
    <t>535310</t>
  </si>
  <si>
    <t>535400</t>
  </si>
  <si>
    <t>535500</t>
  </si>
  <si>
    <t>535600</t>
  </si>
  <si>
    <t>535609</t>
  </si>
  <si>
    <t>Legislator PerDiem&amp;M-DFARollup</t>
  </si>
  <si>
    <t>Legis Voting Mbr PerDiem&amp;Mile</t>
  </si>
  <si>
    <t>Legis Advisory Member Expense</t>
  </si>
  <si>
    <t>Legis OT Trvl-non mbr interim</t>
  </si>
  <si>
    <t>Legislator O/S Travel</t>
  </si>
  <si>
    <t>Legis Reg Session PD &amp; M</t>
  </si>
  <si>
    <t>Legis Special Session PD &amp; M</t>
  </si>
  <si>
    <t>Legis Public Member Expense</t>
  </si>
  <si>
    <t>Legislator Regular Session</t>
  </si>
  <si>
    <t>Legislator Interim Com Mtg</t>
  </si>
  <si>
    <t>Legislator Special Session</t>
  </si>
  <si>
    <t>Employee I/S Mileage &amp; Fares</t>
  </si>
  <si>
    <t>Employee I/S Meals &amp; Lodging</t>
  </si>
  <si>
    <t>EE Non Routine Part. Per Diem</t>
  </si>
  <si>
    <t>Transp - Fuel &amp; Oil</t>
  </si>
  <si>
    <t>Transp - Parts &amp; Supplies</t>
  </si>
  <si>
    <t>Transp - Transp Insurance</t>
  </si>
  <si>
    <t>State Transp Pool Charges</t>
  </si>
  <si>
    <t>Transp - Other Travel</t>
  </si>
  <si>
    <t>Maint - Furn, Fixt, Equipment</t>
  </si>
  <si>
    <t>Maint - Buildings &amp; Structures</t>
  </si>
  <si>
    <t>Maint - Property Insurance</t>
  </si>
  <si>
    <t>Maint - Supplies</t>
  </si>
  <si>
    <t>Maint - Laundry/Dry Cleaning</t>
  </si>
  <si>
    <t>Maintenance Services</t>
  </si>
  <si>
    <t>Maintenance IT</t>
  </si>
  <si>
    <t>Supply Inventory IT</t>
  </si>
  <si>
    <t>Supplies-Office Supplies</t>
  </si>
  <si>
    <t>Supplies-Medical,Lab,Personal</t>
  </si>
  <si>
    <t>Supplies-Drugs</t>
  </si>
  <si>
    <t>Supplies-Field Supplies</t>
  </si>
  <si>
    <t>Supplies-Food</t>
  </si>
  <si>
    <t>Supplies-Kitchen Supplies</t>
  </si>
  <si>
    <t>Supplies-Clothng,Unifrms,Linen</t>
  </si>
  <si>
    <t>Supplies-Education&amp;Recreation</t>
  </si>
  <si>
    <t>Supplies-Inventory Exempt</t>
  </si>
  <si>
    <t>Report/Record Inter St Agency</t>
  </si>
  <si>
    <t>ISD Services</t>
  </si>
  <si>
    <t>DOIT HCM Assessment Fees</t>
  </si>
  <si>
    <t>Radio Communications Svcs</t>
  </si>
  <si>
    <t>GCD Radio Communications Svcs</t>
  </si>
  <si>
    <t>Printing &amp; Photo Services</t>
  </si>
  <si>
    <t>Building Use Fee GSD</t>
  </si>
  <si>
    <t>Bond Assurity for Employees</t>
  </si>
  <si>
    <t>Utilities - Sewer/Garbage</t>
  </si>
  <si>
    <t>Utilities - Electricity</t>
  </si>
  <si>
    <t>Utilities - Water</t>
  </si>
  <si>
    <t>Utilities - Natural Gas</t>
  </si>
  <si>
    <t>Utilities - Propane</t>
  </si>
  <si>
    <t>Rent Of Land &amp; Buildings</t>
  </si>
  <si>
    <t>Rent Expense -  Interagency</t>
  </si>
  <si>
    <t>Rent Of Equipment</t>
  </si>
  <si>
    <t>Subscription &amp; Due Interagency</t>
  </si>
  <si>
    <t>Employee Training &amp; Education</t>
  </si>
  <si>
    <t>Emp Train &amp; Edu InterSt Agency</t>
  </si>
  <si>
    <t>Investment Amort/Accretion</t>
  </si>
  <si>
    <t>Investment Management Expenses</t>
  </si>
  <si>
    <t>Other Investment Expenses</t>
  </si>
  <si>
    <t>Care &amp; Support InterSt Agency</t>
  </si>
  <si>
    <t>Claims and Benefits Expenses</t>
  </si>
  <si>
    <t>Insurance Premiums-non_payroll</t>
  </si>
  <si>
    <t>Grants To Local Governments</t>
  </si>
  <si>
    <t>Grants to Local Govt - Nonoper</t>
  </si>
  <si>
    <t>Grants to Native Amer Indians</t>
  </si>
  <si>
    <t>Grants To Other Entities</t>
  </si>
  <si>
    <t>Grants to Other Agencies</t>
  </si>
  <si>
    <t>Purchases For Resale</t>
  </si>
  <si>
    <t>Commissions Paid to Operators</t>
  </si>
  <si>
    <t>Operator Fair Minimum Return</t>
  </si>
  <si>
    <t>Debt Service-Principal</t>
  </si>
  <si>
    <t>Debt Service-Interest</t>
  </si>
  <si>
    <t>Miscellaneous Expense</t>
  </si>
  <si>
    <t>Misc Expense Interagency</t>
  </si>
  <si>
    <t>Request to Pay Prior Year</t>
  </si>
  <si>
    <t>Land - Improvements</t>
  </si>
  <si>
    <t>Information Tech Equipment</t>
  </si>
  <si>
    <t>Railway Equipment</t>
  </si>
  <si>
    <t>Spaceport Equipment</t>
  </si>
  <si>
    <t>Employee O/S Mileage &amp; Fares</t>
  </si>
  <si>
    <t>Employee O/S Meals &amp; Lodging</t>
  </si>
  <si>
    <t>Brd &amp; Comm O/S Mileage &amp; Fares</t>
  </si>
  <si>
    <t>Brd &amp; Comm O/S Meals &amp; Lodging</t>
  </si>
  <si>
    <t>OFU - INTRA-Agency</t>
  </si>
  <si>
    <t>Other Fin Use - Refund Bonds</t>
  </si>
  <si>
    <t>O/F Uses - CU</t>
  </si>
  <si>
    <t>542000</t>
  </si>
  <si>
    <t>542001</t>
  </si>
  <si>
    <t>542002</t>
  </si>
  <si>
    <t>542003</t>
  </si>
  <si>
    <t>542004</t>
  </si>
  <si>
    <t>542005</t>
  </si>
  <si>
    <t>542006</t>
  </si>
  <si>
    <t>542007</t>
  </si>
  <si>
    <t>542010</t>
  </si>
  <si>
    <t>542020</t>
  </si>
  <si>
    <t>542030</t>
  </si>
  <si>
    <t>542100</t>
  </si>
  <si>
    <t>542200</t>
  </si>
  <si>
    <t>542300</t>
  </si>
  <si>
    <t>542400</t>
  </si>
  <si>
    <t>542600</t>
  </si>
  <si>
    <t>542700</t>
  </si>
  <si>
    <t>542800</t>
  </si>
  <si>
    <t>542900</t>
  </si>
  <si>
    <t>543100</t>
  </si>
  <si>
    <t>543200</t>
  </si>
  <si>
    <t>543300</t>
  </si>
  <si>
    <t>543400</t>
  </si>
  <si>
    <t>543500</t>
  </si>
  <si>
    <t>543600</t>
  </si>
  <si>
    <t>543700</t>
  </si>
  <si>
    <t>543820</t>
  </si>
  <si>
    <t>543900</t>
  </si>
  <si>
    <t>544000</t>
  </si>
  <si>
    <t>544100</t>
  </si>
  <si>
    <t>544200</t>
  </si>
  <si>
    <t>544300</t>
  </si>
  <si>
    <t>544400</t>
  </si>
  <si>
    <t>544500</t>
  </si>
  <si>
    <t>544600</t>
  </si>
  <si>
    <t>544700</t>
  </si>
  <si>
    <t>544800</t>
  </si>
  <si>
    <t>544900</t>
  </si>
  <si>
    <t>545600</t>
  </si>
  <si>
    <t>545609</t>
  </si>
  <si>
    <t>545700</t>
  </si>
  <si>
    <t>545710</t>
  </si>
  <si>
    <t>545800</t>
  </si>
  <si>
    <t>545810</t>
  </si>
  <si>
    <t>545900</t>
  </si>
  <si>
    <t>546000</t>
  </si>
  <si>
    <t>546100</t>
  </si>
  <si>
    <t>546109</t>
  </si>
  <si>
    <t>546200</t>
  </si>
  <si>
    <t>546300</t>
  </si>
  <si>
    <t>546310</t>
  </si>
  <si>
    <t>546320</t>
  </si>
  <si>
    <t>546330</t>
  </si>
  <si>
    <t>546340</t>
  </si>
  <si>
    <t>546350</t>
  </si>
  <si>
    <t>546400</t>
  </si>
  <si>
    <t>546409</t>
  </si>
  <si>
    <t>546500</t>
  </si>
  <si>
    <t>546600</t>
  </si>
  <si>
    <t>546610</t>
  </si>
  <si>
    <t>546700</t>
  </si>
  <si>
    <t>546709</t>
  </si>
  <si>
    <t>546800</t>
  </si>
  <si>
    <t>546809</t>
  </si>
  <si>
    <t>546810</t>
  </si>
  <si>
    <t>546900</t>
  </si>
  <si>
    <t>547101</t>
  </si>
  <si>
    <t>547102</t>
  </si>
  <si>
    <t>547103</t>
  </si>
  <si>
    <t>547104</t>
  </si>
  <si>
    <t>547200</t>
  </si>
  <si>
    <t>547300</t>
  </si>
  <si>
    <t>547309</t>
  </si>
  <si>
    <t>547350</t>
  </si>
  <si>
    <t>547360</t>
  </si>
  <si>
    <t>547400</t>
  </si>
  <si>
    <t>547410</t>
  </si>
  <si>
    <t>547415</t>
  </si>
  <si>
    <t>547420</t>
  </si>
  <si>
    <t>547430</t>
  </si>
  <si>
    <t>547440</t>
  </si>
  <si>
    <t>547450</t>
  </si>
  <si>
    <t>547500</t>
  </si>
  <si>
    <t>547600</t>
  </si>
  <si>
    <t>547610</t>
  </si>
  <si>
    <t>547700</t>
  </si>
  <si>
    <t>547800</t>
  </si>
  <si>
    <t>547900</t>
  </si>
  <si>
    <t>547909</t>
  </si>
  <si>
    <t>547999</t>
  </si>
  <si>
    <t>548100</t>
  </si>
  <si>
    <t>548110</t>
  </si>
  <si>
    <t>548200</t>
  </si>
  <si>
    <t>548300</t>
  </si>
  <si>
    <t>548400</t>
  </si>
  <si>
    <t>548600</t>
  </si>
  <si>
    <t>548700</t>
  </si>
  <si>
    <t>548800</t>
  </si>
  <si>
    <t>548810</t>
  </si>
  <si>
    <t>548820</t>
  </si>
  <si>
    <t>548900</t>
  </si>
  <si>
    <t>555100</t>
  </si>
  <si>
    <t>555106</t>
  </si>
  <si>
    <t>555109</t>
  </si>
  <si>
    <t>555200</t>
  </si>
  <si>
    <t>Fund Balance Salary Projections</t>
  </si>
  <si>
    <t>542500</t>
  </si>
  <si>
    <t>545701</t>
  </si>
  <si>
    <t>545801</t>
  </si>
  <si>
    <t>546301</t>
  </si>
  <si>
    <t>546302</t>
  </si>
  <si>
    <t>546303</t>
  </si>
  <si>
    <t>546304</t>
  </si>
  <si>
    <t>546305</t>
  </si>
  <si>
    <t>546601</t>
  </si>
  <si>
    <t>546801</t>
  </si>
  <si>
    <t>547401</t>
  </si>
  <si>
    <t>547402</t>
  </si>
  <si>
    <t>547403</t>
  </si>
  <si>
    <t>547915</t>
  </si>
  <si>
    <t>548801</t>
  </si>
  <si>
    <t>548802</t>
  </si>
  <si>
    <t>Federal Funds</t>
  </si>
  <si>
    <t>Other Revenue</t>
  </si>
  <si>
    <t>State Budget Division</t>
  </si>
  <si>
    <t>Pay Period</t>
  </si>
  <si>
    <t># Hours</t>
  </si>
  <si>
    <t># PPs</t>
  </si>
  <si>
    <t>Number</t>
  </si>
  <si>
    <t>Begins</t>
  </si>
  <si>
    <t>Ends</t>
  </si>
  <si>
    <t>Pay Date</t>
  </si>
  <si>
    <t>to Date</t>
  </si>
  <si>
    <t>Remaining</t>
  </si>
  <si>
    <t>Payroll posted</t>
  </si>
  <si>
    <t>535800</t>
  </si>
  <si>
    <t>Based on NMS Budget Vs Actuals Report by Pcode dated MM/DD/YYYY</t>
  </si>
  <si>
    <t>FY25</t>
  </si>
  <si>
    <t>ANNUAL SALARY            @ 2088 hrs</t>
  </si>
  <si>
    <t>FICA not paid on salaries over $168,600 per year</t>
  </si>
  <si>
    <t xml:space="preserve"> PERSONAL SERVICES &amp; BENEFITS SUMMARY</t>
  </si>
  <si>
    <r>
      <t xml:space="preserve">PAYROLL SCHEDULE - FISCAL YEAR 2026
</t>
    </r>
    <r>
      <rPr>
        <b/>
        <sz val="12"/>
        <rFont val="Calibri"/>
        <family val="2"/>
        <scheme val="minor"/>
      </rPr>
      <t>FY26 Total # of Hours = 2088</t>
    </r>
  </si>
  <si>
    <t>FY26</t>
  </si>
  <si>
    <t>521401</t>
  </si>
  <si>
    <t>Other Services - Higher Ed</t>
  </si>
  <si>
    <t>Audit Services - Interagency</t>
  </si>
  <si>
    <t>Attorney Services - Interagenc</t>
  </si>
  <si>
    <t>Capital -Professional Contract</t>
  </si>
  <si>
    <t>535409</t>
  </si>
  <si>
    <t>535509</t>
  </si>
  <si>
    <t>Brd &amp; Comm Mbr Meals &amp; Lodging</t>
  </si>
  <si>
    <t>Brd &amp; Comm Mbr Mileage &amp; Fares</t>
  </si>
  <si>
    <t>DGF - Habitat/Land Develop</t>
  </si>
  <si>
    <t>DGF - Habitat/Land - Interagen</t>
  </si>
  <si>
    <t>IT HW/SW Agreements</t>
  </si>
  <si>
    <t>Printing &amp; Photo - Interagency</t>
  </si>
  <si>
    <t>Postage&amp;Mail Svcs - Int Agency</t>
  </si>
  <si>
    <t>Subscriptions/Dues/License Fee</t>
  </si>
  <si>
    <t>Legal Settlements</t>
  </si>
  <si>
    <t>Bonded Debt Fees</t>
  </si>
  <si>
    <t>Bank Fees/Services</t>
  </si>
  <si>
    <t>Grants To Public Schools&amp;Univ</t>
  </si>
  <si>
    <t>Grants -Higher Ed (in CAFR)</t>
  </si>
  <si>
    <t>Environmental Remediation</t>
  </si>
  <si>
    <t>Lease Principal Payment</t>
  </si>
  <si>
    <t>Principal Pd by Other Agency</t>
  </si>
  <si>
    <t>Lease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</si>
</sst>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m/dd/yy_)"/>
    <numFmt numFmtId="165" formatCode="hh:mm\ AM/PM_)"/>
    <numFmt numFmtId="166" formatCode="0_)"/>
    <numFmt numFmtId="167" formatCode="0.00_)"/>
    <numFmt numFmtId="168" formatCode="_(* #,##0.000_);_(* \(#,##0.000\);_(* &quot;-&quot;??_);_(@_)"/>
    <numFmt numFmtId="169" formatCode="_(* #,##0_);_(* \(#,##0\);_(* &quot;-&quot;??_);_(@_)"/>
    <numFmt numFmtId="170" formatCode="[$-F800]dddd\,\ mmmm\ dd\,\ yyyy"/>
    <numFmt numFmtId="171" formatCode="#,##0.000_);[Red]\(#,##0.000\)"/>
  </numFmts>
  <fonts count="39" x14ac:knownFonts="1">
    <font>
      <sz val="12"/>
      <name val="Helv"/>
    </font>
    <font>
      <sz val="11"/>
      <color theme="1"/>
      <name val="Calibri"/>
      <family val="2"/>
      <scheme val="minor"/>
    </font>
    <font>
      <sz val="11"/>
      <color theme="1"/>
      <name val="Calibri"/>
      <family val="2"/>
      <scheme val="minor"/>
    </font>
    <font>
      <sz val="12"/>
      <name val="Times New Roman"/>
      <family val="1"/>
    </font>
    <font>
      <sz val="8"/>
      <name val="Tms Rmn"/>
    </font>
    <font>
      <sz val="24"/>
      <name val="Helv"/>
    </font>
    <font>
      <sz val="10"/>
      <name val="Tms Rmn"/>
    </font>
    <font>
      <sz val="8"/>
      <name val="Helv"/>
    </font>
    <font>
      <b/>
      <sz val="10"/>
      <name val="Arial"/>
      <family val="2"/>
    </font>
    <font>
      <sz val="12"/>
      <name val="Arial"/>
      <family val="2"/>
    </font>
    <font>
      <sz val="24"/>
      <name val="Arial"/>
      <family val="2"/>
    </font>
    <font>
      <b/>
      <sz val="12"/>
      <color indexed="8"/>
      <name val="Arial"/>
      <family val="2"/>
    </font>
    <font>
      <b/>
      <sz val="12"/>
      <name val="Arial"/>
      <family val="2"/>
    </font>
    <font>
      <sz val="10"/>
      <name val="Arial"/>
      <family val="2"/>
    </font>
    <font>
      <sz val="12"/>
      <color indexed="8"/>
      <name val="Arial"/>
      <family val="2"/>
    </font>
    <font>
      <b/>
      <sz val="10"/>
      <color indexed="8"/>
      <name val="Arial"/>
      <family val="2"/>
    </font>
    <font>
      <b/>
      <sz val="12"/>
      <color indexed="12"/>
      <name val="Arial"/>
      <family val="2"/>
    </font>
    <font>
      <sz val="8"/>
      <name val="Arial"/>
      <family val="2"/>
    </font>
    <font>
      <sz val="12"/>
      <color indexed="10"/>
      <name val="Arial"/>
      <family val="2"/>
    </font>
    <font>
      <b/>
      <sz val="12"/>
      <color indexed="10"/>
      <name val="Arial"/>
      <family val="2"/>
    </font>
    <font>
      <b/>
      <sz val="14"/>
      <name val="Arial"/>
      <family val="2"/>
    </font>
    <font>
      <b/>
      <i/>
      <sz val="10"/>
      <name val="Arial"/>
      <family val="2"/>
    </font>
    <font>
      <b/>
      <i/>
      <sz val="12"/>
      <name val="Arial"/>
      <family val="2"/>
    </font>
    <font>
      <sz val="12"/>
      <color indexed="12"/>
      <name val="Arial"/>
      <family val="2"/>
    </font>
    <font>
      <sz val="10"/>
      <color indexed="8"/>
      <name val="Arial"/>
      <family val="2"/>
    </font>
    <font>
      <i/>
      <sz val="12"/>
      <color indexed="8"/>
      <name val="Arial"/>
      <family val="2"/>
    </font>
    <font>
      <i/>
      <sz val="12"/>
      <name val="Arial"/>
      <family val="2"/>
    </font>
    <font>
      <b/>
      <vertAlign val="superscript"/>
      <sz val="10"/>
      <name val="Arial"/>
      <family val="2"/>
    </font>
    <font>
      <sz val="16"/>
      <name val="Arial"/>
      <family val="2"/>
    </font>
    <font>
      <b/>
      <sz val="14"/>
      <color indexed="8"/>
      <name val="Arial"/>
      <family val="2"/>
    </font>
    <font>
      <b/>
      <vertAlign val="superscript"/>
      <sz val="14"/>
      <name val="Arial"/>
      <family val="2"/>
    </font>
    <font>
      <b/>
      <sz val="16"/>
      <name val="Arial"/>
      <family val="2"/>
    </font>
    <font>
      <sz val="12"/>
      <name val="Helv"/>
    </font>
    <font>
      <b/>
      <sz val="14"/>
      <name val="Helv"/>
    </font>
    <font>
      <b/>
      <sz val="18"/>
      <name val="Calibri"/>
      <family val="2"/>
      <scheme val="minor"/>
    </font>
    <font>
      <b/>
      <sz val="12"/>
      <name val="Calibri"/>
      <family val="2"/>
      <scheme val="minor"/>
    </font>
    <font>
      <sz val="12"/>
      <name val="Calibri"/>
      <family val="2"/>
      <scheme val="minor"/>
    </font>
    <font>
      <b/>
      <sz val="12"/>
      <name val="Helv"/>
    </font>
    <font>
      <sz val="11"/>
      <color rgb="FF000000"/>
      <name val="Aptos Narrow"/>
      <family val="2"/>
    </font>
  </fonts>
  <fills count="11">
    <fill>
      <patternFill patternType="none"/>
    </fill>
    <fill>
      <patternFill patternType="gray125"/>
    </fill>
    <fill>
      <patternFill patternType="solid">
        <fgColor indexed="9"/>
        <bgColor indexed="64"/>
      </patternFill>
    </fill>
    <fill>
      <patternFill patternType="solid">
        <fgColor indexed="65"/>
        <bgColor indexed="8"/>
      </patternFill>
    </fill>
    <fill>
      <patternFill patternType="solid">
        <fgColor indexed="27"/>
        <bgColor indexed="8"/>
      </patternFill>
    </fill>
    <fill>
      <patternFill patternType="solid">
        <fgColor indexed="27"/>
        <bgColor indexed="64"/>
      </patternFill>
    </fill>
    <fill>
      <patternFill patternType="solid">
        <fgColor rgb="FFFFFFCC"/>
        <bgColor indexed="8"/>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s>
  <borders count="104">
    <border>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style="medium">
        <color indexed="8"/>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top style="thin">
        <color indexed="8"/>
      </top>
      <bottom/>
      <diagonal/>
    </border>
    <border>
      <left style="thin">
        <color indexed="8"/>
      </left>
      <right/>
      <top/>
      <bottom style="thin">
        <color indexed="64"/>
      </bottom>
      <diagonal/>
    </border>
    <border>
      <left style="medium">
        <color indexed="8"/>
      </left>
      <right style="double">
        <color indexed="8"/>
      </right>
      <top style="medium">
        <color indexed="8"/>
      </top>
      <bottom style="double">
        <color indexed="8"/>
      </bottom>
      <diagonal/>
    </border>
    <border>
      <left/>
      <right style="double">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diagonal/>
    </border>
    <border>
      <left/>
      <right style="thin">
        <color indexed="64"/>
      </right>
      <top/>
      <bottom/>
      <diagonal/>
    </border>
    <border>
      <left style="thin">
        <color indexed="8"/>
      </left>
      <right/>
      <top style="thin">
        <color indexed="64"/>
      </top>
      <bottom style="double">
        <color indexed="64"/>
      </bottom>
      <diagonal/>
    </border>
    <border>
      <left style="thin">
        <color indexed="8"/>
      </left>
      <right style="thin">
        <color indexed="8"/>
      </right>
      <top/>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style="medium">
        <color indexed="64"/>
      </right>
      <top/>
      <bottom/>
      <diagonal/>
    </border>
    <border>
      <left style="medium">
        <color indexed="8"/>
      </left>
      <right style="thin">
        <color indexed="8"/>
      </right>
      <top style="thin">
        <color indexed="64"/>
      </top>
      <bottom/>
      <diagonal/>
    </border>
    <border>
      <left style="medium">
        <color indexed="8"/>
      </left>
      <right/>
      <top/>
      <bottom/>
      <diagonal/>
    </border>
    <border>
      <left style="medium">
        <color indexed="8"/>
      </left>
      <right style="thin">
        <color indexed="8"/>
      </right>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style="medium">
        <color indexed="8"/>
      </left>
      <right/>
      <top/>
      <bottom style="thin">
        <color indexed="64"/>
      </bottom>
      <diagonal/>
    </border>
    <border>
      <left style="medium">
        <color indexed="8"/>
      </left>
      <right/>
      <top style="thin">
        <color indexed="64"/>
      </top>
      <bottom/>
      <diagonal/>
    </border>
    <border>
      <left/>
      <right style="thin">
        <color indexed="8"/>
      </right>
      <top style="thin">
        <color indexed="64"/>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8"/>
      </right>
      <top style="thin">
        <color indexed="64"/>
      </top>
      <bottom/>
      <diagonal/>
    </border>
    <border>
      <left style="thin">
        <color indexed="8"/>
      </left>
      <right style="thin">
        <color indexed="8"/>
      </right>
      <top/>
      <bottom style="double">
        <color indexed="8"/>
      </bottom>
      <diagonal/>
    </border>
    <border>
      <left/>
      <right/>
      <top/>
      <bottom style="medium">
        <color indexed="8"/>
      </bottom>
      <diagonal/>
    </border>
    <border>
      <left style="medium">
        <color indexed="64"/>
      </left>
      <right/>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double">
        <color indexed="64"/>
      </bottom>
      <diagonal/>
    </border>
    <border>
      <left/>
      <right style="medium">
        <color indexed="8"/>
      </right>
      <top style="medium">
        <color indexed="8"/>
      </top>
      <bottom/>
      <diagonal/>
    </border>
    <border>
      <left style="medium">
        <color indexed="64"/>
      </left>
      <right style="thin">
        <color indexed="8"/>
      </right>
      <top/>
      <bottom style="double">
        <color indexed="8"/>
      </bottom>
      <diagonal/>
    </border>
    <border>
      <left style="medium">
        <color indexed="8"/>
      </left>
      <right style="thin">
        <color indexed="8"/>
      </right>
      <top style="medium">
        <color indexed="8"/>
      </top>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style="double">
        <color indexed="64"/>
      </top>
      <bottom/>
      <diagonal/>
    </border>
    <border>
      <left/>
      <right style="medium">
        <color indexed="8"/>
      </right>
      <top style="double">
        <color indexed="64"/>
      </top>
      <bottom/>
      <diagonal/>
    </border>
  </borders>
  <cellStyleXfs count="5">
    <xf numFmtId="0" fontId="0" fillId="0" borderId="0"/>
    <xf numFmtId="43" fontId="3" fillId="0" borderId="0" applyFont="0" applyFill="0" applyBorder="0" applyAlignment="0" applyProtection="0"/>
    <xf numFmtId="43" fontId="32" fillId="0" borderId="0" applyFont="0" applyFill="0" applyBorder="0" applyAlignment="0" applyProtection="0"/>
    <xf numFmtId="0" fontId="2" fillId="0" borderId="0"/>
    <xf numFmtId="0" fontId="1" fillId="0" borderId="0"/>
  </cellStyleXfs>
  <cellXfs count="430">
    <xf numFmtId="0" fontId="0" fillId="0" borderId="0" xfId="0"/>
    <xf numFmtId="0" fontId="5" fillId="0" borderId="0" xfId="0" applyFont="1"/>
    <xf numFmtId="0" fontId="5" fillId="0" borderId="0" xfId="0" applyFont="1" applyAlignment="1">
      <alignment horizontal="center"/>
    </xf>
    <xf numFmtId="0" fontId="9" fillId="0" borderId="0" xfId="0" applyFont="1"/>
    <xf numFmtId="164" fontId="12" fillId="2" borderId="0" xfId="0" applyNumberFormat="1" applyFont="1" applyFill="1"/>
    <xf numFmtId="165" fontId="12" fillId="2" borderId="0" xfId="0" applyNumberFormat="1" applyFont="1" applyFill="1"/>
    <xf numFmtId="169" fontId="12" fillId="3" borderId="0" xfId="1" applyNumberFormat="1" applyFont="1" applyFill="1" applyBorder="1" applyProtection="1"/>
    <xf numFmtId="169" fontId="12" fillId="0" borderId="0" xfId="1" applyNumberFormat="1" applyFont="1" applyBorder="1" applyProtection="1"/>
    <xf numFmtId="0" fontId="12" fillId="0" borderId="0" xfId="0" applyFont="1"/>
    <xf numFmtId="0" fontId="12" fillId="3" borderId="1" xfId="0" applyFont="1" applyFill="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43" fontId="14" fillId="0" borderId="4" xfId="1" applyFont="1" applyBorder="1" applyProtection="1"/>
    <xf numFmtId="43" fontId="14" fillId="0" borderId="5" xfId="1" applyFont="1" applyBorder="1" applyProtection="1"/>
    <xf numFmtId="43" fontId="14" fillId="0" borderId="6" xfId="1" applyFont="1" applyBorder="1" applyProtection="1"/>
    <xf numFmtId="43" fontId="11" fillId="3" borderId="0" xfId="1" applyFont="1" applyFill="1" applyBorder="1" applyProtection="1"/>
    <xf numFmtId="43" fontId="11" fillId="0" borderId="0" xfId="1" applyFont="1" applyBorder="1" applyProtection="1"/>
    <xf numFmtId="43" fontId="11" fillId="0" borderId="0" xfId="1" applyFont="1" applyFill="1" applyBorder="1" applyProtection="1"/>
    <xf numFmtId="0" fontId="8" fillId="0" borderId="0" xfId="0" applyFont="1"/>
    <xf numFmtId="43" fontId="14" fillId="0" borderId="0" xfId="1" applyFont="1" applyProtection="1"/>
    <xf numFmtId="43" fontId="24" fillId="0" borderId="0" xfId="1" applyFont="1" applyProtection="1"/>
    <xf numFmtId="0" fontId="11" fillId="3" borderId="0" xfId="0" applyFont="1" applyFill="1"/>
    <xf numFmtId="43" fontId="14" fillId="0" borderId="0" xfId="1" applyFont="1" applyBorder="1" applyProtection="1"/>
    <xf numFmtId="43" fontId="9" fillId="0" borderId="0" xfId="1" applyFont="1" applyProtection="1"/>
    <xf numFmtId="0" fontId="4"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5" fillId="0" borderId="10" xfId="0" applyFont="1" applyBorder="1" applyAlignment="1">
      <alignment horizontal="center"/>
    </xf>
    <xf numFmtId="0" fontId="5" fillId="0" borderId="11" xfId="0" applyFont="1" applyBorder="1" applyAlignment="1">
      <alignment horizontal="center"/>
    </xf>
    <xf numFmtId="0" fontId="6" fillId="0" borderId="12" xfId="0" applyFont="1" applyBorder="1"/>
    <xf numFmtId="0" fontId="0" fillId="0" borderId="13" xfId="0" applyBorder="1"/>
    <xf numFmtId="0" fontId="0" fillId="0" borderId="14" xfId="0" applyBorder="1"/>
    <xf numFmtId="0" fontId="9" fillId="0" borderId="10" xfId="0" applyFont="1" applyBorder="1"/>
    <xf numFmtId="0" fontId="9" fillId="0" borderId="11" xfId="0" applyFont="1" applyBorder="1"/>
    <xf numFmtId="0" fontId="11" fillId="0" borderId="15" xfId="0" applyFont="1" applyBorder="1" applyAlignment="1">
      <alignment horizontal="center"/>
    </xf>
    <xf numFmtId="0" fontId="11" fillId="0" borderId="16" xfId="0" applyFont="1" applyBorder="1" applyAlignment="1">
      <alignment horizontal="center"/>
    </xf>
    <xf numFmtId="39" fontId="14" fillId="0" borderId="0" xfId="0" applyNumberFormat="1" applyFont="1"/>
    <xf numFmtId="0" fontId="14" fillId="0" borderId="2" xfId="0" applyFont="1" applyBorder="1"/>
    <xf numFmtId="0" fontId="14" fillId="0" borderId="17" xfId="0" applyFont="1" applyBorder="1"/>
    <xf numFmtId="0" fontId="14" fillId="0" borderId="15" xfId="0" applyFont="1" applyBorder="1"/>
    <xf numFmtId="0" fontId="14" fillId="0" borderId="18" xfId="0" applyFont="1" applyBorder="1"/>
    <xf numFmtId="0" fontId="14" fillId="0" borderId="0" xfId="0" applyFont="1"/>
    <xf numFmtId="0" fontId="14" fillId="0" borderId="0" xfId="0" applyFont="1" applyAlignment="1">
      <alignment horizontal="center"/>
    </xf>
    <xf numFmtId="0" fontId="11" fillId="0" borderId="0" xfId="0" applyFont="1"/>
    <xf numFmtId="0" fontId="18" fillId="3" borderId="0" xfId="0" applyFont="1" applyFill="1"/>
    <xf numFmtId="0" fontId="19" fillId="3" borderId="0" xfId="0" applyFont="1" applyFill="1"/>
    <xf numFmtId="0" fontId="12" fillId="0" borderId="0" xfId="0" applyFont="1" applyAlignment="1">
      <alignment horizontal="center"/>
    </xf>
    <xf numFmtId="169" fontId="9" fillId="0" borderId="0" xfId="0" applyNumberFormat="1" applyFont="1"/>
    <xf numFmtId="169" fontId="13" fillId="0" borderId="0" xfId="0" applyNumberFormat="1" applyFont="1"/>
    <xf numFmtId="0" fontId="21" fillId="0" borderId="0" xfId="0" applyFont="1"/>
    <xf numFmtId="0" fontId="22" fillId="0" borderId="0" xfId="0" applyFont="1"/>
    <xf numFmtId="43" fontId="14" fillId="0" borderId="19" xfId="1" applyFont="1" applyBorder="1" applyProtection="1"/>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4" fillId="0" borderId="10"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4" fillId="0" borderId="25" xfId="0" applyFont="1" applyBorder="1"/>
    <xf numFmtId="0" fontId="14" fillId="0" borderId="26" xfId="0" applyFont="1" applyBorder="1"/>
    <xf numFmtId="0" fontId="14" fillId="0" borderId="10" xfId="0" quotePrefix="1" applyFont="1" applyBorder="1" applyAlignment="1">
      <alignment horizontal="center"/>
    </xf>
    <xf numFmtId="0" fontId="9" fillId="0" borderId="27" xfId="0" applyFont="1" applyBorder="1"/>
    <xf numFmtId="168" fontId="14" fillId="0" borderId="28" xfId="1" applyNumberFormat="1" applyFont="1" applyBorder="1" applyProtection="1"/>
    <xf numFmtId="39" fontId="14" fillId="0" borderId="28" xfId="0" applyNumberFormat="1" applyFont="1" applyBorder="1" applyAlignment="1">
      <alignment horizontal="center"/>
    </xf>
    <xf numFmtId="1" fontId="14" fillId="0" borderId="4" xfId="1" applyNumberFormat="1" applyFont="1" applyBorder="1" applyAlignment="1" applyProtection="1">
      <alignment horizontal="center"/>
      <protection locked="0"/>
    </xf>
    <xf numFmtId="40" fontId="14" fillId="0" borderId="4"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indent="1"/>
    </xf>
    <xf numFmtId="40" fontId="14" fillId="0" borderId="5" xfId="1" applyNumberFormat="1" applyFont="1" applyBorder="1" applyAlignment="1" applyProtection="1">
      <alignment horizontal="right" indent="1"/>
    </xf>
    <xf numFmtId="40" fontId="14" fillId="0" borderId="29"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xf>
    <xf numFmtId="40" fontId="14" fillId="0" borderId="29" xfId="1" applyNumberFormat="1" applyFont="1" applyBorder="1" applyAlignment="1" applyProtection="1">
      <alignment horizontal="right" indent="1"/>
    </xf>
    <xf numFmtId="40" fontId="14" fillId="6" borderId="29" xfId="1" applyNumberFormat="1" applyFont="1" applyFill="1" applyBorder="1" applyAlignment="1" applyProtection="1">
      <alignment horizontal="right" vertical="center" indent="1"/>
      <protection locked="0"/>
    </xf>
    <xf numFmtId="40" fontId="14" fillId="0" borderId="4" xfId="1" applyNumberFormat="1" applyFont="1" applyFill="1" applyBorder="1" applyAlignment="1" applyProtection="1">
      <alignment horizontal="right" indent="1"/>
    </xf>
    <xf numFmtId="38" fontId="14" fillId="0" borderId="4" xfId="1" applyNumberFormat="1" applyFont="1" applyBorder="1" applyAlignment="1" applyProtection="1">
      <alignment horizontal="right" indent="1"/>
    </xf>
    <xf numFmtId="40" fontId="14" fillId="0" borderId="29" xfId="0" applyNumberFormat="1" applyFont="1" applyBorder="1" applyAlignment="1" applyProtection="1">
      <alignment horizontal="right" indent="1"/>
      <protection locked="0"/>
    </xf>
    <xf numFmtId="38" fontId="14" fillId="0" borderId="30" xfId="1" applyNumberFormat="1" applyFont="1" applyBorder="1" applyAlignment="1" applyProtection="1">
      <alignment horizontal="right" indent="1"/>
    </xf>
    <xf numFmtId="40" fontId="14" fillId="0" borderId="30" xfId="1" applyNumberFormat="1" applyFont="1" applyBorder="1" applyAlignment="1" applyProtection="1">
      <alignment horizontal="right" indent="1"/>
    </xf>
    <xf numFmtId="0" fontId="11" fillId="0" borderId="0" xfId="0" applyFont="1" applyAlignment="1">
      <alignment horizontal="center"/>
    </xf>
    <xf numFmtId="0" fontId="16" fillId="4" borderId="0" xfId="0" applyFont="1" applyFill="1"/>
    <xf numFmtId="0" fontId="12" fillId="4" borderId="31" xfId="0" applyFont="1" applyFill="1" applyBorder="1" applyAlignment="1">
      <alignment horizontal="center" vertical="center" wrapText="1"/>
    </xf>
    <xf numFmtId="0" fontId="11" fillId="4" borderId="31" xfId="0" applyFont="1" applyFill="1" applyBorder="1" applyAlignment="1">
      <alignment horizontal="center"/>
    </xf>
    <xf numFmtId="49" fontId="14" fillId="0" borderId="4" xfId="0" applyNumberFormat="1" applyFont="1" applyBorder="1"/>
    <xf numFmtId="39" fontId="14" fillId="0" borderId="4" xfId="1" applyNumberFormat="1" applyFont="1" applyBorder="1" applyAlignment="1" applyProtection="1">
      <alignment horizontal="center"/>
    </xf>
    <xf numFmtId="0" fontId="14" fillId="0" borderId="4" xfId="0" applyFont="1" applyBorder="1" applyAlignment="1">
      <alignment horizontal="center"/>
    </xf>
    <xf numFmtId="0" fontId="14" fillId="0" borderId="4" xfId="0" applyFont="1" applyBorder="1"/>
    <xf numFmtId="38" fontId="14" fillId="0" borderId="4" xfId="0" applyNumberFormat="1" applyFont="1" applyBorder="1" applyAlignment="1">
      <alignment horizontal="right" indent="1"/>
    </xf>
    <xf numFmtId="1" fontId="14" fillId="0" borderId="4" xfId="0" applyNumberFormat="1" applyFont="1" applyBorder="1" applyAlignment="1">
      <alignment horizontal="center"/>
    </xf>
    <xf numFmtId="40" fontId="14" fillId="0" borderId="29" xfId="0" applyNumberFormat="1" applyFont="1" applyBorder="1" applyAlignment="1">
      <alignment horizontal="right" indent="1"/>
    </xf>
    <xf numFmtId="40" fontId="14" fillId="0" borderId="4" xfId="0" applyNumberFormat="1" applyFont="1" applyBorder="1" applyAlignment="1">
      <alignment horizontal="right" indent="1"/>
    </xf>
    <xf numFmtId="49" fontId="14" fillId="0" borderId="4" xfId="0" applyNumberFormat="1" applyFont="1" applyBorder="1" applyAlignment="1">
      <alignment horizontal="center"/>
    </xf>
    <xf numFmtId="171" fontId="14" fillId="0" borderId="4" xfId="1" applyNumberFormat="1" applyFont="1" applyBorder="1" applyAlignment="1" applyProtection="1">
      <alignment horizontal="right"/>
    </xf>
    <xf numFmtId="0" fontId="17" fillId="0" borderId="32" xfId="0" applyFont="1" applyBorder="1" applyAlignment="1">
      <alignment horizontal="left" indent="1"/>
    </xf>
    <xf numFmtId="0" fontId="17" fillId="0" borderId="33" xfId="0" applyFont="1" applyBorder="1" applyAlignment="1">
      <alignment horizontal="left" indent="1"/>
    </xf>
    <xf numFmtId="39" fontId="9" fillId="0" borderId="0" xfId="0" applyNumberFormat="1" applyFont="1"/>
    <xf numFmtId="49" fontId="14" fillId="0" borderId="28" xfId="0" applyNumberFormat="1" applyFont="1" applyBorder="1" applyAlignment="1">
      <alignment horizontal="left" indent="1"/>
    </xf>
    <xf numFmtId="39" fontId="14" fillId="0" borderId="30" xfId="1" applyNumberFormat="1" applyFont="1" applyBorder="1" applyAlignment="1" applyProtection="1">
      <alignment horizontal="center"/>
    </xf>
    <xf numFmtId="0" fontId="14" fillId="0" borderId="28" xfId="0" applyFont="1" applyBorder="1" applyAlignment="1">
      <alignment horizontal="center"/>
    </xf>
    <xf numFmtId="39" fontId="14" fillId="0" borderId="28" xfId="0" applyNumberFormat="1" applyFont="1" applyBorder="1"/>
    <xf numFmtId="0" fontId="24" fillId="0" borderId="0" xfId="0" applyFont="1"/>
    <xf numFmtId="0" fontId="9" fillId="0" borderId="0" xfId="0" applyFont="1" applyAlignment="1">
      <alignment horizontal="center"/>
    </xf>
    <xf numFmtId="0" fontId="23" fillId="0" borderId="0" xfId="0" applyFont="1"/>
    <xf numFmtId="0" fontId="23" fillId="0" borderId="34" xfId="0" applyFont="1" applyBorder="1"/>
    <xf numFmtId="40" fontId="23" fillId="3" borderId="4" xfId="0" applyNumberFormat="1" applyFont="1" applyFill="1" applyBorder="1" applyAlignment="1">
      <alignment horizontal="right"/>
    </xf>
    <xf numFmtId="40" fontId="23" fillId="0" borderId="4" xfId="0" applyNumberFormat="1" applyFont="1" applyBorder="1" applyAlignment="1">
      <alignment horizontal="right"/>
    </xf>
    <xf numFmtId="40" fontId="23" fillId="0" borderId="5" xfId="0" applyNumberFormat="1" applyFont="1" applyBorder="1" applyAlignment="1">
      <alignment horizontal="right"/>
    </xf>
    <xf numFmtId="0" fontId="9" fillId="0" borderId="35" xfId="0" applyFont="1" applyBorder="1" applyAlignment="1">
      <alignment horizontal="center"/>
    </xf>
    <xf numFmtId="40" fontId="14" fillId="3" borderId="4" xfId="1" applyNumberFormat="1" applyFont="1" applyFill="1" applyBorder="1" applyAlignment="1" applyProtection="1">
      <alignment horizontal="right" indent="1"/>
    </xf>
    <xf numFmtId="0" fontId="14" fillId="3" borderId="0" xfId="0" applyFont="1" applyFill="1"/>
    <xf numFmtId="40" fontId="14" fillId="0" borderId="29" xfId="1" applyNumberFormat="1" applyFont="1" applyFill="1" applyBorder="1" applyAlignment="1" applyProtection="1">
      <alignment horizontal="right" indent="1"/>
    </xf>
    <xf numFmtId="40" fontId="14" fillId="3" borderId="4" xfId="1" applyNumberFormat="1" applyFont="1" applyFill="1" applyBorder="1" applyAlignment="1" applyProtection="1">
      <alignment horizontal="right"/>
    </xf>
    <xf numFmtId="40" fontId="14" fillId="0" borderId="29" xfId="1" applyNumberFormat="1" applyFont="1" applyBorder="1" applyAlignment="1" applyProtection="1">
      <alignment horizontal="right"/>
    </xf>
    <xf numFmtId="40" fontId="14" fillId="0" borderId="4" xfId="1" applyNumberFormat="1" applyFont="1" applyFill="1" applyBorder="1" applyAlignment="1" applyProtection="1">
      <alignment horizontal="right"/>
    </xf>
    <xf numFmtId="0" fontId="9" fillId="0" borderId="35" xfId="0" applyFont="1" applyBorder="1"/>
    <xf numFmtId="43" fontId="14" fillId="3" borderId="4" xfId="1" applyFont="1" applyFill="1" applyBorder="1" applyProtection="1"/>
    <xf numFmtId="0" fontId="9" fillId="0" borderId="38" xfId="0" applyFont="1" applyBorder="1" applyAlignment="1">
      <alignment horizontal="center"/>
    </xf>
    <xf numFmtId="43" fontId="14" fillId="3" borderId="19" xfId="1" applyFont="1" applyFill="1" applyBorder="1" applyProtection="1"/>
    <xf numFmtId="43" fontId="14" fillId="0" borderId="19" xfId="1" applyFont="1" applyFill="1" applyBorder="1" applyProtection="1"/>
    <xf numFmtId="40" fontId="14" fillId="3" borderId="39" xfId="1" applyNumberFormat="1" applyFont="1" applyFill="1" applyBorder="1" applyAlignment="1" applyProtection="1">
      <alignment horizontal="right" vertical="center" indent="1"/>
    </xf>
    <xf numFmtId="40" fontId="14" fillId="3" borderId="40" xfId="1" applyNumberFormat="1" applyFont="1" applyFill="1" applyBorder="1" applyAlignment="1" applyProtection="1">
      <alignment horizontal="right" vertical="center" indent="1"/>
    </xf>
    <xf numFmtId="40" fontId="14" fillId="3" borderId="29" xfId="1" applyNumberFormat="1" applyFont="1" applyFill="1" applyBorder="1" applyAlignment="1" applyProtection="1">
      <alignment horizontal="right" vertical="center" indent="1"/>
    </xf>
    <xf numFmtId="40" fontId="14" fillId="3" borderId="41" xfId="1" applyNumberFormat="1" applyFont="1" applyFill="1" applyBorder="1" applyAlignment="1" applyProtection="1">
      <alignment horizontal="right" vertical="center" indent="1"/>
    </xf>
    <xf numFmtId="40" fontId="14" fillId="3" borderId="6" xfId="1" applyNumberFormat="1" applyFont="1" applyFill="1" applyBorder="1" applyAlignment="1" applyProtection="1">
      <alignment horizontal="right" vertical="center" indent="1"/>
    </xf>
    <xf numFmtId="0" fontId="9" fillId="0" borderId="0" xfId="0" applyFont="1" applyAlignment="1">
      <alignment horizontal="left" vertical="top"/>
    </xf>
    <xf numFmtId="40" fontId="14" fillId="6" borderId="4" xfId="1" applyNumberFormat="1" applyFont="1" applyFill="1" applyBorder="1" applyAlignment="1" applyProtection="1">
      <alignment horizontal="right" indent="1"/>
      <protection locked="0"/>
    </xf>
    <xf numFmtId="40" fontId="14" fillId="7" borderId="4" xfId="1" applyNumberFormat="1" applyFont="1" applyFill="1" applyBorder="1" applyAlignment="1" applyProtection="1">
      <alignment horizontal="right" indent="1"/>
      <protection locked="0"/>
    </xf>
    <xf numFmtId="40" fontId="14" fillId="7" borderId="29" xfId="1" applyNumberFormat="1" applyFont="1" applyFill="1" applyBorder="1" applyAlignment="1" applyProtection="1">
      <alignment horizontal="right" indent="1"/>
      <protection locked="0"/>
    </xf>
    <xf numFmtId="40" fontId="14" fillId="6" borderId="29" xfId="1" applyNumberFormat="1" applyFont="1" applyFill="1" applyBorder="1" applyAlignment="1" applyProtection="1">
      <alignment horizontal="right" indent="1"/>
      <protection locked="0"/>
    </xf>
    <xf numFmtId="40" fontId="14" fillId="0" borderId="29" xfId="1" applyNumberFormat="1" applyFont="1" applyFill="1" applyBorder="1" applyAlignment="1" applyProtection="1">
      <alignment horizontal="right"/>
    </xf>
    <xf numFmtId="43" fontId="14" fillId="0" borderId="4" xfId="1" applyFont="1" applyFill="1" applyBorder="1" applyProtection="1"/>
    <xf numFmtId="40" fontId="14" fillId="0" borderId="39" xfId="1" applyNumberFormat="1" applyFont="1" applyFill="1" applyBorder="1" applyAlignment="1" applyProtection="1">
      <alignment horizontal="right" vertical="center" indent="1"/>
    </xf>
    <xf numFmtId="40" fontId="14" fillId="0" borderId="41" xfId="1" applyNumberFormat="1" applyFont="1" applyFill="1" applyBorder="1" applyAlignment="1" applyProtection="1">
      <alignment horizontal="right" vertical="center" indent="1"/>
    </xf>
    <xf numFmtId="40" fontId="14" fillId="7" borderId="29" xfId="1" applyNumberFormat="1" applyFont="1" applyFill="1" applyBorder="1" applyAlignment="1" applyProtection="1">
      <alignment horizontal="right" vertical="center" indent="1"/>
      <protection locked="0"/>
    </xf>
    <xf numFmtId="49" fontId="14" fillId="7" borderId="4" xfId="0" applyNumberFormat="1" applyFont="1" applyFill="1" applyBorder="1" applyAlignment="1" applyProtection="1">
      <alignment horizontal="center"/>
      <protection locked="0"/>
    </xf>
    <xf numFmtId="39" fontId="14" fillId="7" borderId="4" xfId="1" applyNumberFormat="1"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4" xfId="0" applyFont="1" applyFill="1" applyBorder="1" applyProtection="1">
      <protection locked="0"/>
    </xf>
    <xf numFmtId="38" fontId="14" fillId="7" borderId="4" xfId="1" applyNumberFormat="1" applyFont="1" applyFill="1" applyBorder="1" applyAlignment="1" applyProtection="1">
      <alignment horizontal="right" indent="1"/>
      <protection locked="0"/>
    </xf>
    <xf numFmtId="0" fontId="14" fillId="7" borderId="4" xfId="0" quotePrefix="1" applyFont="1" applyFill="1" applyBorder="1" applyAlignment="1" applyProtection="1">
      <alignment horizontal="center"/>
      <protection locked="0"/>
    </xf>
    <xf numFmtId="49" fontId="14" fillId="7" borderId="4" xfId="0" quotePrefix="1"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0" fontId="9" fillId="0" borderId="42" xfId="0" applyFont="1" applyBorder="1"/>
    <xf numFmtId="0" fontId="14" fillId="0" borderId="43" xfId="0" applyFont="1" applyBorder="1" applyAlignment="1">
      <alignment horizontal="right"/>
    </xf>
    <xf numFmtId="0" fontId="14" fillId="0" borderId="43" xfId="0" applyFont="1" applyBorder="1" applyAlignment="1">
      <alignment horizontal="right" wrapText="1"/>
    </xf>
    <xf numFmtId="0" fontId="11" fillId="0" borderId="42" xfId="0" applyFont="1" applyBorder="1"/>
    <xf numFmtId="0" fontId="11" fillId="0" borderId="27" xfId="0" applyFont="1" applyBorder="1"/>
    <xf numFmtId="40" fontId="14" fillId="0" borderId="44" xfId="0" applyNumberFormat="1" applyFont="1" applyBorder="1"/>
    <xf numFmtId="40" fontId="14" fillId="0" borderId="24" xfId="0" applyNumberFormat="1" applyFont="1" applyBorder="1"/>
    <xf numFmtId="40" fontId="14" fillId="0" borderId="45" xfId="1" applyNumberFormat="1" applyFont="1" applyBorder="1" applyAlignment="1" applyProtection="1">
      <alignment horizontal="right" indent="1"/>
    </xf>
    <xf numFmtId="40" fontId="14" fillId="7" borderId="45" xfId="1" applyNumberFormat="1" applyFont="1" applyFill="1" applyBorder="1" applyAlignment="1" applyProtection="1">
      <alignment horizontal="right" indent="1"/>
      <protection locked="0"/>
    </xf>
    <xf numFmtId="0" fontId="13" fillId="0" borderId="46" xfId="0" applyFont="1" applyBorder="1" applyAlignment="1">
      <alignment horizontal="right"/>
    </xf>
    <xf numFmtId="0" fontId="13" fillId="0" borderId="32" xfId="0" applyFont="1" applyBorder="1" applyAlignment="1">
      <alignment horizontal="right"/>
    </xf>
    <xf numFmtId="0" fontId="13" fillId="0" borderId="47" xfId="0" applyFont="1" applyBorder="1" applyAlignment="1">
      <alignment horizontal="right"/>
    </xf>
    <xf numFmtId="0" fontId="30" fillId="0" borderId="0" xfId="0" applyFont="1" applyAlignment="1">
      <alignment horizontal="right"/>
    </xf>
    <xf numFmtId="40" fontId="9" fillId="0" borderId="0" xfId="0" applyNumberFormat="1" applyFont="1" applyAlignment="1">
      <alignment horizontal="right" indent="1"/>
    </xf>
    <xf numFmtId="40" fontId="14" fillId="0" borderId="45" xfId="1" applyNumberFormat="1" applyFont="1" applyFill="1" applyBorder="1" applyAlignment="1" applyProtection="1">
      <alignment horizontal="right" indent="1"/>
    </xf>
    <xf numFmtId="0" fontId="12" fillId="0" borderId="48" xfId="0" applyFont="1" applyBorder="1" applyAlignment="1">
      <alignment horizontal="center" vertical="center"/>
    </xf>
    <xf numFmtId="38" fontId="9" fillId="0" borderId="48" xfId="0" applyNumberFormat="1" applyFont="1" applyBorder="1" applyAlignment="1">
      <alignment horizontal="right" vertical="center" indent="1"/>
    </xf>
    <xf numFmtId="0" fontId="12" fillId="0" borderId="49" xfId="0" applyFont="1" applyBorder="1" applyAlignment="1">
      <alignment horizontal="center" vertical="center"/>
    </xf>
    <xf numFmtId="38" fontId="9" fillId="0" borderId="49" xfId="0" applyNumberFormat="1" applyFont="1" applyBorder="1" applyAlignment="1">
      <alignment horizontal="right" vertical="center" indent="1"/>
    </xf>
    <xf numFmtId="38" fontId="9" fillId="0" borderId="50" xfId="0" applyNumberFormat="1" applyFont="1" applyBorder="1" applyAlignment="1">
      <alignment horizontal="right" vertical="center" indent="1"/>
    </xf>
    <xf numFmtId="38" fontId="9" fillId="0" borderId="51" xfId="0" applyNumberFormat="1" applyFont="1" applyBorder="1" applyAlignment="1">
      <alignment horizontal="right" vertical="center" indent="1"/>
    </xf>
    <xf numFmtId="0" fontId="12" fillId="0" borderId="52" xfId="0" applyFont="1" applyBorder="1" applyAlignment="1">
      <alignment horizontal="center" vertical="center"/>
    </xf>
    <xf numFmtId="38" fontId="9" fillId="0" borderId="52" xfId="0" applyNumberFormat="1" applyFont="1" applyBorder="1" applyAlignment="1">
      <alignment horizontal="right" vertical="center" indent="1"/>
    </xf>
    <xf numFmtId="38" fontId="9" fillId="0" borderId="53" xfId="0" applyNumberFormat="1" applyFont="1" applyBorder="1" applyAlignment="1">
      <alignment horizontal="right" vertical="center" indent="1"/>
    </xf>
    <xf numFmtId="38" fontId="12" fillId="0" borderId="49" xfId="0" applyNumberFormat="1" applyFont="1" applyBorder="1" applyAlignment="1">
      <alignment horizontal="right" vertical="center" indent="1"/>
    </xf>
    <xf numFmtId="38" fontId="12" fillId="0" borderId="50" xfId="0" applyNumberFormat="1" applyFont="1" applyBorder="1" applyAlignment="1">
      <alignment horizontal="right" vertical="center" indent="1"/>
    </xf>
    <xf numFmtId="38" fontId="12" fillId="0" borderId="48" xfId="0" applyNumberFormat="1" applyFont="1" applyBorder="1" applyAlignment="1">
      <alignment horizontal="right" vertical="center" indent="1"/>
    </xf>
    <xf numFmtId="38" fontId="12" fillId="0" borderId="51" xfId="0" applyNumberFormat="1" applyFont="1" applyBorder="1" applyAlignment="1">
      <alignment horizontal="right" vertical="center" indent="1"/>
    </xf>
    <xf numFmtId="38" fontId="12" fillId="0" borderId="52" xfId="0" applyNumberFormat="1" applyFont="1" applyBorder="1" applyAlignment="1">
      <alignment horizontal="right" vertical="center" indent="1"/>
    </xf>
    <xf numFmtId="38" fontId="12" fillId="0" borderId="53" xfId="0" applyNumberFormat="1" applyFont="1" applyBorder="1" applyAlignment="1">
      <alignment horizontal="right" vertical="center" indent="1"/>
    </xf>
    <xf numFmtId="0" fontId="31" fillId="0" borderId="0" xfId="0" applyFont="1"/>
    <xf numFmtId="0" fontId="9" fillId="0" borderId="0" xfId="0" applyFont="1" applyAlignment="1">
      <alignment horizontal="left" indent="1"/>
    </xf>
    <xf numFmtId="40" fontId="14" fillId="0" borderId="6" xfId="1" applyNumberFormat="1" applyFont="1" applyBorder="1" applyAlignment="1" applyProtection="1">
      <alignment horizontal="right"/>
    </xf>
    <xf numFmtId="0" fontId="9" fillId="0" borderId="37" xfId="0" quotePrefix="1" applyFont="1" applyBorder="1" applyAlignment="1">
      <alignment horizontal="center"/>
    </xf>
    <xf numFmtId="0" fontId="9" fillId="0" borderId="10" xfId="0" applyFont="1" applyBorder="1" applyAlignment="1">
      <alignment horizontal="left"/>
    </xf>
    <xf numFmtId="40" fontId="14" fillId="3" borderId="29" xfId="1" applyNumberFormat="1" applyFont="1" applyFill="1" applyBorder="1" applyAlignment="1" applyProtection="1">
      <alignment horizontal="right" indent="1"/>
    </xf>
    <xf numFmtId="0" fontId="9" fillId="0" borderId="36" xfId="0" applyFont="1" applyBorder="1" applyAlignment="1">
      <alignment horizontal="left"/>
    </xf>
    <xf numFmtId="0" fontId="35" fillId="0" borderId="0" xfId="0" applyFont="1" applyAlignment="1">
      <alignment horizontal="center"/>
    </xf>
    <xf numFmtId="0" fontId="35" fillId="0" borderId="13" xfId="0" applyFont="1" applyBorder="1" applyAlignment="1">
      <alignment horizontal="center"/>
    </xf>
    <xf numFmtId="0" fontId="36" fillId="8" borderId="0" xfId="0" applyFont="1" applyFill="1" applyAlignment="1">
      <alignment horizontal="center"/>
    </xf>
    <xf numFmtId="14" fontId="36" fillId="8" borderId="98" xfId="0" applyNumberFormat="1" applyFont="1" applyFill="1" applyBorder="1"/>
    <xf numFmtId="14" fontId="36" fillId="8" borderId="0" xfId="0" applyNumberFormat="1" applyFont="1" applyFill="1"/>
    <xf numFmtId="0" fontId="36" fillId="8" borderId="0" xfId="0" applyFont="1" applyFill="1"/>
    <xf numFmtId="3" fontId="36" fillId="8" borderId="0" xfId="0" applyNumberFormat="1" applyFont="1" applyFill="1"/>
    <xf numFmtId="0" fontId="36" fillId="8" borderId="27" xfId="0" applyFont="1" applyFill="1" applyBorder="1"/>
    <xf numFmtId="14" fontId="36" fillId="8" borderId="32" xfId="0" applyNumberFormat="1" applyFont="1" applyFill="1" applyBorder="1"/>
    <xf numFmtId="0" fontId="37" fillId="0" borderId="0" xfId="0" applyFont="1"/>
    <xf numFmtId="0" fontId="36" fillId="0" borderId="0" xfId="0" applyFont="1" applyAlignment="1">
      <alignment horizontal="center"/>
    </xf>
    <xf numFmtId="0" fontId="36" fillId="0" borderId="0" xfId="0" applyFont="1"/>
    <xf numFmtId="0" fontId="0" fillId="0" borderId="0" xfId="0" applyAlignment="1">
      <alignment horizontal="center"/>
    </xf>
    <xf numFmtId="0" fontId="17" fillId="0" borderId="0" xfId="0" applyFont="1" applyAlignment="1">
      <alignment horizontal="left" indent="1"/>
    </xf>
    <xf numFmtId="0" fontId="36" fillId="8" borderId="27" xfId="0" applyFont="1" applyFill="1" applyBorder="1" applyAlignment="1">
      <alignment horizontal="center"/>
    </xf>
    <xf numFmtId="169" fontId="0" fillId="0" borderId="0" xfId="0" applyNumberFormat="1"/>
    <xf numFmtId="0" fontId="36" fillId="8" borderId="55" xfId="0" applyFont="1" applyFill="1" applyBorder="1" applyAlignment="1">
      <alignment horizontal="center"/>
    </xf>
    <xf numFmtId="0" fontId="36" fillId="8" borderId="55" xfId="0" applyFont="1" applyFill="1" applyBorder="1"/>
    <xf numFmtId="3" fontId="36" fillId="8" borderId="55" xfId="0" applyNumberFormat="1" applyFont="1" applyFill="1" applyBorder="1"/>
    <xf numFmtId="0" fontId="36" fillId="8" borderId="56" xfId="0" applyFont="1" applyFill="1" applyBorder="1"/>
    <xf numFmtId="0" fontId="36" fillId="8" borderId="0" xfId="2" applyNumberFormat="1" applyFont="1" applyFill="1"/>
    <xf numFmtId="0" fontId="36" fillId="9" borderId="0" xfId="0" applyFont="1" applyFill="1"/>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9" fillId="0" borderId="78" xfId="0" applyFont="1" applyBorder="1"/>
    <xf numFmtId="0" fontId="9" fillId="0" borderId="78" xfId="0" applyFont="1" applyBorder="1" applyAlignment="1">
      <alignment horizontal="left"/>
    </xf>
    <xf numFmtId="0" fontId="9" fillId="0" borderId="78" xfId="0" applyFont="1" applyBorder="1" applyAlignment="1">
      <alignment horizontal="left" wrapText="1"/>
    </xf>
    <xf numFmtId="0" fontId="38" fillId="0" borderId="0" xfId="0" applyFont="1"/>
    <xf numFmtId="0" fontId="9" fillId="0" borderId="100" xfId="0" applyFont="1" applyBorder="1" applyAlignment="1">
      <alignment horizontal="center"/>
    </xf>
    <xf numFmtId="40" fontId="14" fillId="0" borderId="101" xfId="1" applyNumberFormat="1" applyFont="1" applyBorder="1" applyAlignment="1" applyProtection="1">
      <alignment horizontal="right"/>
    </xf>
    <xf numFmtId="0" fontId="9" fillId="0" borderId="99" xfId="0" applyFont="1" applyBorder="1" applyAlignment="1">
      <alignment horizontal="left"/>
    </xf>
    <xf numFmtId="0" fontId="9" fillId="0" borderId="11" xfId="0" applyFont="1" applyBorder="1" applyAlignment="1">
      <alignment horizontal="left"/>
    </xf>
    <xf numFmtId="0" fontId="0" fillId="0" borderId="37" xfId="0" applyBorder="1" applyAlignment="1">
      <alignment horizontal="center"/>
    </xf>
    <xf numFmtId="0" fontId="38" fillId="0" borderId="86" xfId="0" applyFont="1" applyBorder="1"/>
    <xf numFmtId="0" fontId="9" fillId="0" borderId="55" xfId="0" applyFont="1" applyBorder="1" applyAlignment="1">
      <alignment horizontal="left" indent="1"/>
    </xf>
    <xf numFmtId="0" fontId="25" fillId="6" borderId="54" xfId="0" applyFont="1" applyFill="1" applyBorder="1" applyAlignment="1" applyProtection="1">
      <alignment horizontal="left" vertical="center" indent="1"/>
      <protection locked="0"/>
    </xf>
    <xf numFmtId="0" fontId="25" fillId="6" borderId="42" xfId="0" applyFont="1" applyFill="1" applyBorder="1" applyAlignment="1" applyProtection="1">
      <alignment horizontal="left" vertical="center" indent="1"/>
      <protection locked="0"/>
    </xf>
    <xf numFmtId="170" fontId="25" fillId="6" borderId="55" xfId="0" applyNumberFormat="1" applyFont="1" applyFill="1" applyBorder="1" applyAlignment="1" applyProtection="1">
      <alignment horizontal="left" indent="1"/>
      <protection locked="0"/>
    </xf>
    <xf numFmtId="170" fontId="25" fillId="6" borderId="56" xfId="0" applyNumberFormat="1" applyFont="1" applyFill="1" applyBorder="1" applyAlignment="1" applyProtection="1">
      <alignment horizontal="left" indent="1"/>
      <protection locked="0"/>
    </xf>
    <xf numFmtId="0" fontId="28" fillId="7" borderId="10" xfId="0" applyFont="1" applyFill="1" applyBorder="1" applyAlignment="1" applyProtection="1">
      <alignment horizontal="center"/>
      <protection locked="0"/>
    </xf>
    <xf numFmtId="0" fontId="28" fillId="7" borderId="0" xfId="0" applyFont="1" applyFill="1" applyAlignment="1" applyProtection="1">
      <alignment horizontal="center"/>
      <protection locked="0"/>
    </xf>
    <xf numFmtId="0" fontId="28" fillId="7" borderId="11" xfId="0" applyFont="1" applyFill="1" applyBorder="1" applyAlignment="1" applyProtection="1">
      <alignment horizontal="center"/>
      <protection locked="0"/>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10" fillId="7" borderId="10" xfId="0" applyFont="1" applyFill="1" applyBorder="1" applyAlignment="1" applyProtection="1">
      <alignment horizontal="center"/>
      <protection locked="0"/>
    </xf>
    <xf numFmtId="0" fontId="10" fillId="7" borderId="0" xfId="0" applyFont="1" applyFill="1" applyAlignment="1" applyProtection="1">
      <alignment horizontal="center"/>
      <protection locked="0"/>
    </xf>
    <xf numFmtId="0" fontId="10" fillId="7" borderId="11" xfId="0" applyFont="1" applyFill="1" applyBorder="1" applyAlignment="1" applyProtection="1">
      <alignment horizontal="center"/>
      <protection locked="0"/>
    </xf>
    <xf numFmtId="0" fontId="25" fillId="6" borderId="0" xfId="0" applyFont="1" applyFill="1" applyAlignment="1" applyProtection="1">
      <alignment horizontal="left" vertical="center" indent="1"/>
      <protection locked="0"/>
    </xf>
    <xf numFmtId="0" fontId="25" fillId="6" borderId="27" xfId="0" applyFont="1" applyFill="1" applyBorder="1" applyAlignment="1" applyProtection="1">
      <alignment horizontal="left" vertical="center" indent="1"/>
      <protection locked="0"/>
    </xf>
    <xf numFmtId="0" fontId="12" fillId="0" borderId="72" xfId="0" applyFont="1" applyBorder="1" applyAlignment="1">
      <alignment horizontal="right" vertical="center" wrapText="1"/>
    </xf>
    <xf numFmtId="0" fontId="12" fillId="0" borderId="73" xfId="0" applyFont="1" applyBorder="1" applyAlignment="1">
      <alignment horizontal="right" vertical="center" wrapText="1"/>
    </xf>
    <xf numFmtId="0" fontId="12" fillId="0" borderId="76" xfId="0" applyFont="1" applyBorder="1" applyAlignment="1">
      <alignment horizontal="right" vertical="center" wrapText="1"/>
    </xf>
    <xf numFmtId="0" fontId="12" fillId="0" borderId="77" xfId="0" applyFont="1" applyBorder="1" applyAlignment="1">
      <alignment horizontal="right" vertical="center" wrapText="1"/>
    </xf>
    <xf numFmtId="0" fontId="12" fillId="0" borderId="70" xfId="0" applyFont="1" applyBorder="1" applyAlignment="1">
      <alignment horizontal="right" vertical="center" wrapText="1"/>
    </xf>
    <xf numFmtId="0" fontId="12" fillId="0" borderId="71" xfId="0" applyFont="1" applyBorder="1" applyAlignment="1">
      <alignment horizontal="right" vertical="center" wrapText="1"/>
    </xf>
    <xf numFmtId="0" fontId="17" fillId="0" borderId="0" xfId="0" applyFont="1" applyAlignment="1">
      <alignment horizontal="right"/>
    </xf>
    <xf numFmtId="0" fontId="12" fillId="0" borderId="0" xfId="0" applyFont="1" applyAlignment="1">
      <alignment horizontal="center"/>
    </xf>
    <xf numFmtId="0" fontId="16" fillId="4" borderId="0" xfId="0" applyFont="1" applyFill="1" applyAlignment="1">
      <alignment horizont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0" xfId="0" applyFont="1" applyBorder="1" applyAlignment="1">
      <alignment horizontal="center" vertical="center"/>
    </xf>
    <xf numFmtId="0" fontId="12" fillId="0" borderId="29" xfId="0" applyFont="1" applyBorder="1" applyAlignment="1">
      <alignment horizontal="center" vertical="center"/>
    </xf>
    <xf numFmtId="0" fontId="8" fillId="4" borderId="6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41" xfId="0" applyFont="1" applyFill="1" applyBorder="1" applyAlignment="1">
      <alignment horizontal="center" vertical="center" wrapText="1"/>
    </xf>
    <xf numFmtId="38" fontId="9" fillId="3" borderId="29" xfId="1" applyNumberFormat="1" applyFont="1" applyFill="1" applyBorder="1" applyAlignment="1" applyProtection="1">
      <alignment horizontal="right" vertical="center" indent="1"/>
    </xf>
    <xf numFmtId="38" fontId="9" fillId="3" borderId="41" xfId="1" applyNumberFormat="1" applyFont="1" applyFill="1" applyBorder="1" applyAlignment="1" applyProtection="1">
      <alignment horizontal="right" vertical="center" indent="1"/>
    </xf>
    <xf numFmtId="0" fontId="26" fillId="0" borderId="54" xfId="0" applyFont="1" applyBorder="1" applyAlignment="1">
      <alignment horizontal="left" indent="1"/>
    </xf>
    <xf numFmtId="0" fontId="26" fillId="0" borderId="42" xfId="0" applyFont="1" applyBorder="1" applyAlignment="1">
      <alignment horizontal="left" indent="1"/>
    </xf>
    <xf numFmtId="170" fontId="26" fillId="0" borderId="55" xfId="0" applyNumberFormat="1" applyFont="1" applyBorder="1" applyAlignment="1">
      <alignment horizontal="left" indent="1"/>
    </xf>
    <xf numFmtId="170" fontId="26" fillId="0" borderId="56" xfId="0" applyNumberFormat="1" applyFont="1" applyBorder="1" applyAlignment="1">
      <alignment horizontal="left" indent="1"/>
    </xf>
    <xf numFmtId="38" fontId="9" fillId="3" borderId="60" xfId="1" applyNumberFormat="1" applyFont="1" applyFill="1" applyBorder="1" applyAlignment="1" applyProtection="1">
      <alignment horizontal="right" vertical="center" indent="1"/>
    </xf>
    <xf numFmtId="38" fontId="9" fillId="0" borderId="29" xfId="0" applyNumberFormat="1" applyFont="1" applyBorder="1" applyAlignment="1">
      <alignment horizontal="right" vertical="center" indent="1"/>
    </xf>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38" fontId="12" fillId="3" borderId="60" xfId="1" applyNumberFormat="1" applyFont="1" applyFill="1" applyBorder="1" applyAlignment="1" applyProtection="1">
      <alignment horizontal="right" vertical="center" indent="1"/>
    </xf>
    <xf numFmtId="38" fontId="12" fillId="3" borderId="61" xfId="1" applyNumberFormat="1" applyFont="1" applyFill="1" applyBorder="1" applyAlignment="1" applyProtection="1">
      <alignment horizontal="right" vertical="center" indent="1"/>
    </xf>
    <xf numFmtId="0" fontId="9" fillId="0" borderId="29" xfId="0" applyFont="1" applyBorder="1" applyAlignment="1">
      <alignment horizontal="center" vertical="center"/>
    </xf>
    <xf numFmtId="0" fontId="9"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41" xfId="0" applyFont="1" applyBorder="1" applyAlignment="1">
      <alignment horizontal="center" vertical="center"/>
    </xf>
    <xf numFmtId="0" fontId="12" fillId="0" borderId="6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26" fillId="0" borderId="0" xfId="0" applyFont="1" applyAlignment="1">
      <alignment horizontal="left" indent="1"/>
    </xf>
    <xf numFmtId="0" fontId="26" fillId="0" borderId="27" xfId="0" applyFont="1" applyBorder="1" applyAlignment="1">
      <alignment horizontal="left" indent="1"/>
    </xf>
    <xf numFmtId="0" fontId="8" fillId="4" borderId="6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2" fillId="0" borderId="57" xfId="0" applyFont="1" applyBorder="1" applyAlignment="1">
      <alignment horizontal="right" vertical="center" wrapText="1"/>
    </xf>
    <xf numFmtId="0" fontId="12" fillId="0" borderId="49" xfId="0" applyFont="1" applyBorder="1" applyAlignment="1">
      <alignment horizontal="right" vertical="center" wrapText="1"/>
    </xf>
    <xf numFmtId="0" fontId="12" fillId="0" borderId="58" xfId="0" applyFont="1" applyBorder="1" applyAlignment="1">
      <alignment horizontal="right" vertical="center" wrapText="1"/>
    </xf>
    <xf numFmtId="0" fontId="12" fillId="0" borderId="48" xfId="0" applyFont="1" applyBorder="1" applyAlignment="1">
      <alignment horizontal="right" vertical="center" wrapText="1"/>
    </xf>
    <xf numFmtId="0" fontId="12" fillId="0" borderId="59" xfId="0" applyFont="1" applyBorder="1" applyAlignment="1">
      <alignment horizontal="right" vertical="center" wrapText="1"/>
    </xf>
    <xf numFmtId="0" fontId="12" fillId="0" borderId="52" xfId="0" applyFont="1" applyBorder="1" applyAlignment="1">
      <alignment horizontal="right" vertical="center" wrapText="1"/>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20" fillId="0" borderId="35" xfId="0" applyFont="1" applyBorder="1" applyAlignment="1">
      <alignment horizontal="left" vertical="center" indent="1"/>
    </xf>
    <xf numFmtId="0" fontId="20" fillId="0" borderId="37" xfId="0" applyFont="1" applyBorder="1" applyAlignment="1">
      <alignment horizontal="left" vertical="center" indent="1"/>
    </xf>
    <xf numFmtId="0" fontId="20" fillId="0" borderId="74" xfId="0" applyFont="1" applyBorder="1" applyAlignment="1">
      <alignment horizontal="left" vertical="center" indent="1"/>
    </xf>
    <xf numFmtId="0" fontId="20" fillId="0" borderId="75" xfId="0" applyFont="1" applyBorder="1" applyAlignment="1">
      <alignment horizontal="left" vertical="center" indent="1"/>
    </xf>
    <xf numFmtId="0" fontId="38" fillId="0" borderId="10" xfId="0" applyFont="1" applyBorder="1"/>
    <xf numFmtId="0" fontId="38" fillId="0" borderId="11" xfId="0" applyFont="1" applyBorder="1"/>
    <xf numFmtId="0" fontId="12" fillId="0" borderId="9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7" xfId="0" applyFont="1" applyBorder="1" applyAlignment="1">
      <alignment horizontal="center" vertical="center"/>
    </xf>
    <xf numFmtId="0" fontId="12" fillId="0" borderId="90" xfId="0" applyFont="1" applyBorder="1" applyAlignment="1">
      <alignment horizontal="center" vertical="center"/>
    </xf>
    <xf numFmtId="40" fontId="11" fillId="3" borderId="60" xfId="1" applyNumberFormat="1" applyFont="1" applyFill="1" applyBorder="1" applyAlignment="1" applyProtection="1">
      <alignment horizontal="right" vertical="center" indent="1"/>
    </xf>
    <xf numFmtId="40" fontId="11" fillId="3" borderId="84" xfId="1" applyNumberFormat="1" applyFont="1" applyFill="1" applyBorder="1" applyAlignment="1" applyProtection="1">
      <alignment horizontal="right" vertical="center" indent="1"/>
    </xf>
    <xf numFmtId="0" fontId="38" fillId="0" borderId="0" xfId="0" applyFont="1"/>
    <xf numFmtId="0" fontId="38" fillId="0" borderId="78" xfId="0" applyFont="1" applyBorder="1"/>
    <xf numFmtId="0" fontId="12" fillId="0" borderId="88" xfId="0" applyFont="1" applyBorder="1" applyAlignment="1">
      <alignment horizontal="center" vertical="center"/>
    </xf>
    <xf numFmtId="40" fontId="11" fillId="0" borderId="60" xfId="1" applyNumberFormat="1" applyFont="1" applyFill="1" applyBorder="1" applyAlignment="1" applyProtection="1">
      <alignment horizontal="right" vertical="center" indent="1"/>
    </xf>
    <xf numFmtId="40" fontId="11" fillId="0" borderId="84" xfId="1" applyNumberFormat="1" applyFont="1" applyFill="1" applyBorder="1" applyAlignment="1" applyProtection="1">
      <alignment horizontal="right" vertical="center" indent="1"/>
    </xf>
    <xf numFmtId="0" fontId="12" fillId="0" borderId="89" xfId="0" applyFont="1" applyBorder="1" applyAlignment="1">
      <alignment horizontal="center" vertical="center" wrapText="1"/>
    </xf>
    <xf numFmtId="0" fontId="12" fillId="0" borderId="78" xfId="0" applyFont="1" applyBorder="1" applyAlignment="1">
      <alignment horizontal="center" vertical="center" wrapText="1"/>
    </xf>
    <xf numFmtId="0" fontId="9" fillId="0" borderId="79" xfId="0" applyFont="1" applyBorder="1" applyAlignment="1">
      <alignment horizontal="left" indent="1"/>
    </xf>
    <xf numFmtId="0" fontId="9" fillId="0" borderId="83" xfId="0" applyFont="1" applyBorder="1" applyAlignment="1">
      <alignment horizontal="left" indent="1"/>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9" fillId="0" borderId="102" xfId="0" applyFont="1" applyBorder="1" applyAlignment="1">
      <alignment horizontal="left" indent="1"/>
    </xf>
    <xf numFmtId="0" fontId="9" fillId="0" borderId="103" xfId="0" applyFont="1" applyBorder="1" applyAlignment="1">
      <alignment horizontal="left" indent="1"/>
    </xf>
    <xf numFmtId="0" fontId="12" fillId="0" borderId="79" xfId="0" applyFont="1" applyBorder="1" applyAlignment="1">
      <alignment horizontal="left" vertical="center" indent="2"/>
    </xf>
    <xf numFmtId="0" fontId="12" fillId="0" borderId="80" xfId="0" applyFont="1" applyBorder="1" applyAlignment="1">
      <alignment horizontal="left" vertical="center" indent="2"/>
    </xf>
    <xf numFmtId="0" fontId="12" fillId="0" borderId="81" xfId="0" applyFont="1" applyBorder="1" applyAlignment="1">
      <alignment horizontal="left" vertical="center" indent="2"/>
    </xf>
    <xf numFmtId="0" fontId="12" fillId="0" borderId="82" xfId="0" applyFont="1" applyBorder="1" applyAlignment="1">
      <alignment horizontal="left" vertical="center" indent="2"/>
    </xf>
    <xf numFmtId="0" fontId="17" fillId="0" borderId="85" xfId="0" applyFont="1" applyBorder="1" applyAlignment="1">
      <alignment horizontal="right" indent="1"/>
    </xf>
    <xf numFmtId="0" fontId="9" fillId="0" borderId="10" xfId="0" applyFont="1" applyBorder="1"/>
    <xf numFmtId="0" fontId="9" fillId="0" borderId="78" xfId="0" applyFont="1" applyBorder="1"/>
    <xf numFmtId="0" fontId="9" fillId="0" borderId="10" xfId="0" applyFont="1" applyBorder="1" applyAlignment="1">
      <alignment horizontal="left" indent="1"/>
    </xf>
    <xf numFmtId="0" fontId="9" fillId="0" borderId="78" xfId="0" applyFont="1" applyBorder="1" applyAlignment="1">
      <alignment horizontal="left" indent="1"/>
    </xf>
    <xf numFmtId="0" fontId="9" fillId="0" borderId="10" xfId="0" applyFont="1" applyBorder="1" applyAlignment="1">
      <alignment horizontal="left"/>
    </xf>
    <xf numFmtId="0" fontId="9" fillId="0" borderId="78" xfId="0" applyFont="1" applyBorder="1" applyAlignment="1">
      <alignment horizontal="left"/>
    </xf>
    <xf numFmtId="0" fontId="0" fillId="0" borderId="42" xfId="0" applyBorder="1" applyAlignment="1">
      <alignment horizontal="left" indent="1"/>
    </xf>
    <xf numFmtId="170" fontId="0" fillId="0" borderId="56" xfId="0" applyNumberFormat="1" applyBorder="1" applyAlignment="1">
      <alignment horizontal="left" indent="1"/>
    </xf>
    <xf numFmtId="0" fontId="12" fillId="0" borderId="95" xfId="0" applyFont="1" applyBorder="1" applyAlignment="1">
      <alignment horizontal="left" vertical="center" wrapText="1" indent="1"/>
    </xf>
    <xf numFmtId="0" fontId="12" fillId="0" borderId="62" xfId="0" applyFont="1" applyBorder="1" applyAlignment="1">
      <alignment horizontal="left" vertical="center" wrapText="1" indent="1"/>
    </xf>
    <xf numFmtId="0" fontId="12" fillId="0" borderId="36"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96" xfId="0" applyFont="1" applyBorder="1" applyAlignment="1">
      <alignment horizontal="left" vertical="center" wrapText="1" indent="1"/>
    </xf>
    <xf numFmtId="0" fontId="12" fillId="0" borderId="61" xfId="0" applyFont="1" applyBorder="1" applyAlignment="1">
      <alignment horizontal="left" vertical="center" wrapText="1" indent="1"/>
    </xf>
    <xf numFmtId="40" fontId="11" fillId="0" borderId="63" xfId="0" applyNumberFormat="1" applyFont="1" applyBorder="1" applyAlignment="1">
      <alignment horizontal="right" vertical="center" indent="1"/>
    </xf>
    <xf numFmtId="40" fontId="11" fillId="0" borderId="5" xfId="0" applyNumberFormat="1" applyFont="1" applyBorder="1" applyAlignment="1">
      <alignment horizontal="right" vertical="center" indent="1"/>
    </xf>
    <xf numFmtId="40" fontId="11" fillId="0" borderId="97" xfId="0" applyNumberFormat="1" applyFont="1" applyBorder="1" applyAlignment="1">
      <alignment horizontal="right" vertical="center" indent="1"/>
    </xf>
    <xf numFmtId="0" fontId="11" fillId="0" borderId="7" xfId="0" applyFont="1" applyBorder="1" applyAlignment="1">
      <alignment horizontal="left" indent="1"/>
    </xf>
    <xf numFmtId="0" fontId="11" fillId="0" borderId="8" xfId="0" applyFont="1" applyBorder="1" applyAlignment="1">
      <alignment horizontal="left" indent="1"/>
    </xf>
    <xf numFmtId="0" fontId="11" fillId="0" borderId="9" xfId="0" applyFont="1" applyBorder="1" applyAlignment="1">
      <alignment horizontal="left" indent="1"/>
    </xf>
    <xf numFmtId="0" fontId="11" fillId="0" borderId="10" xfId="0" applyFont="1" applyBorder="1" applyAlignment="1">
      <alignment horizontal="left" indent="1"/>
    </xf>
    <xf numFmtId="0" fontId="11" fillId="0" borderId="0" xfId="0" applyFont="1" applyAlignment="1">
      <alignment horizontal="left" indent="1"/>
    </xf>
    <xf numFmtId="0" fontId="11" fillId="0" borderId="11" xfId="0" applyFont="1" applyBorder="1" applyAlignment="1">
      <alignment horizontal="left" indent="1"/>
    </xf>
    <xf numFmtId="0" fontId="14" fillId="3" borderId="10" xfId="0" applyFont="1" applyFill="1" applyBorder="1" applyAlignment="1" applyProtection="1">
      <alignment horizontal="left" vertical="top" wrapText="1" indent="2"/>
      <protection locked="0"/>
    </xf>
    <xf numFmtId="0" fontId="14" fillId="3" borderId="0" xfId="0" applyFont="1" applyFill="1" applyAlignment="1" applyProtection="1">
      <alignment horizontal="left" vertical="top" wrapText="1" indent="2"/>
      <protection locked="0"/>
    </xf>
    <xf numFmtId="0" fontId="14" fillId="3" borderId="11" xfId="0" applyFont="1" applyFill="1" applyBorder="1" applyAlignment="1" applyProtection="1">
      <alignment horizontal="left" vertical="top" wrapText="1" indent="2"/>
      <protection locked="0"/>
    </xf>
    <xf numFmtId="0" fontId="14" fillId="3" borderId="12" xfId="0" applyFont="1" applyFill="1" applyBorder="1" applyAlignment="1" applyProtection="1">
      <alignment horizontal="left" vertical="top" wrapText="1" indent="2"/>
      <protection locked="0"/>
    </xf>
    <xf numFmtId="0" fontId="14" fillId="3" borderId="13" xfId="0" applyFont="1" applyFill="1" applyBorder="1" applyAlignment="1" applyProtection="1">
      <alignment horizontal="left" vertical="top" wrapText="1" indent="2"/>
      <protection locked="0"/>
    </xf>
    <xf numFmtId="0" fontId="14" fillId="3" borderId="14" xfId="0" applyFont="1" applyFill="1" applyBorder="1" applyAlignment="1" applyProtection="1">
      <alignment horizontal="left" vertical="top" wrapText="1" indent="2"/>
      <protection locked="0"/>
    </xf>
    <xf numFmtId="0" fontId="9" fillId="7" borderId="54" xfId="0" applyFont="1" applyFill="1" applyBorder="1" applyAlignment="1">
      <alignment horizontal="left" vertical="top" indent="1"/>
    </xf>
    <xf numFmtId="0" fontId="9" fillId="7" borderId="42" xfId="0" applyFont="1" applyFill="1" applyBorder="1" applyAlignment="1">
      <alignment horizontal="left" vertical="top" indent="1"/>
    </xf>
    <xf numFmtId="0" fontId="9" fillId="7" borderId="0" xfId="0" applyFont="1" applyFill="1" applyAlignment="1">
      <alignment horizontal="left" vertical="top" indent="1"/>
    </xf>
    <xf numFmtId="0" fontId="9" fillId="7" borderId="27" xfId="0" applyFont="1" applyFill="1" applyBorder="1" applyAlignment="1">
      <alignment horizontal="left" vertical="top" indent="1"/>
    </xf>
    <xf numFmtId="0" fontId="9" fillId="7" borderId="55" xfId="0" applyFont="1" applyFill="1" applyBorder="1" applyAlignment="1">
      <alignment horizontal="left" vertical="top" indent="1"/>
    </xf>
    <xf numFmtId="0" fontId="9" fillId="7" borderId="56" xfId="0" applyFont="1" applyFill="1" applyBorder="1" applyAlignment="1">
      <alignment horizontal="left" vertical="top" indent="1"/>
    </xf>
    <xf numFmtId="0" fontId="17" fillId="0" borderId="32" xfId="0" applyFont="1" applyBorder="1" applyAlignment="1">
      <alignment horizontal="left" indent="1"/>
    </xf>
    <xf numFmtId="0" fontId="17" fillId="0" borderId="37" xfId="0" applyFont="1" applyBorder="1" applyAlignment="1">
      <alignment horizontal="left" indent="1"/>
    </xf>
    <xf numFmtId="0" fontId="12" fillId="0" borderId="26" xfId="0" applyFont="1" applyBorder="1" applyAlignment="1">
      <alignment horizontal="left" vertical="center" indent="2"/>
    </xf>
    <xf numFmtId="0" fontId="12" fillId="0" borderId="18" xfId="0" applyFont="1" applyBorder="1" applyAlignment="1">
      <alignment horizontal="left" vertical="center" indent="2"/>
    </xf>
    <xf numFmtId="0" fontId="12" fillId="0" borderId="16" xfId="0" applyFont="1" applyBorder="1" applyAlignment="1">
      <alignment horizontal="left" vertical="center" indent="2"/>
    </xf>
    <xf numFmtId="0" fontId="12" fillId="0" borderId="25" xfId="0" applyFont="1" applyBorder="1" applyAlignment="1">
      <alignment horizontal="left" vertical="center" indent="2"/>
    </xf>
    <xf numFmtId="0" fontId="12" fillId="0" borderId="17" xfId="0" applyFont="1" applyBorder="1" applyAlignment="1">
      <alignment horizontal="left" vertical="center" indent="2"/>
    </xf>
    <xf numFmtId="0" fontId="12" fillId="0" borderId="94" xfId="0" applyFont="1" applyBorder="1" applyAlignment="1">
      <alignment horizontal="left" vertical="center" indent="2"/>
    </xf>
    <xf numFmtId="40" fontId="11" fillId="0" borderId="24" xfId="1" applyNumberFormat="1" applyFont="1" applyBorder="1" applyAlignment="1" applyProtection="1">
      <alignment horizontal="right" vertical="center" indent="1"/>
    </xf>
    <xf numFmtId="40" fontId="11" fillId="0" borderId="44" xfId="1" applyNumberFormat="1" applyFont="1" applyBorder="1" applyAlignment="1" applyProtection="1">
      <alignment horizontal="right" vertical="center" indent="1"/>
    </xf>
    <xf numFmtId="0" fontId="11" fillId="4" borderId="23" xfId="0" applyFont="1" applyFill="1" applyBorder="1" applyAlignment="1">
      <alignment horizontal="center" vertical="center"/>
    </xf>
    <xf numFmtId="0" fontId="11" fillId="4" borderId="93"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94"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1" xfId="0" applyFont="1" applyFill="1" applyBorder="1" applyAlignment="1">
      <alignment horizontal="center" vertical="center" wrapText="1"/>
    </xf>
    <xf numFmtId="0" fontId="11" fillId="5" borderId="25" xfId="0" applyFont="1" applyFill="1" applyBorder="1" applyAlignment="1">
      <alignment horizontal="center"/>
    </xf>
    <xf numFmtId="0" fontId="11" fillId="5" borderId="17" xfId="0" applyFont="1" applyFill="1" applyBorder="1" applyAlignment="1">
      <alignment horizontal="center"/>
    </xf>
    <xf numFmtId="0" fontId="11" fillId="5" borderId="92" xfId="0" applyFont="1" applyFill="1" applyBorder="1" applyAlignment="1">
      <alignment horizontal="center"/>
    </xf>
    <xf numFmtId="0" fontId="15" fillId="4" borderId="6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2" fillId="4" borderId="6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1" fillId="4" borderId="62" xfId="0" applyFont="1" applyFill="1" applyBorder="1" applyAlignment="1">
      <alignment horizontal="center" wrapText="1"/>
    </xf>
    <xf numFmtId="0" fontId="11" fillId="4" borderId="29" xfId="0" applyFont="1" applyFill="1" applyBorder="1" applyAlignment="1">
      <alignment horizontal="center" wrapText="1"/>
    </xf>
    <xf numFmtId="166" fontId="11" fillId="4" borderId="62" xfId="0" applyNumberFormat="1" applyFont="1" applyFill="1" applyBorder="1" applyAlignment="1">
      <alignment horizontal="center" vertical="center" wrapText="1"/>
    </xf>
    <xf numFmtId="166" fontId="11" fillId="4" borderId="29" xfId="0" applyNumberFormat="1" applyFont="1" applyFill="1" applyBorder="1" applyAlignment="1">
      <alignment horizontal="center" vertical="center" wrapText="1"/>
    </xf>
    <xf numFmtId="166" fontId="11" fillId="4" borderId="31" xfId="0" applyNumberFormat="1" applyFont="1" applyFill="1" applyBorder="1" applyAlignment="1">
      <alignment horizontal="center" vertical="center" wrapText="1"/>
    </xf>
    <xf numFmtId="167" fontId="11" fillId="4" borderId="62" xfId="0" applyNumberFormat="1" applyFont="1" applyFill="1" applyBorder="1" applyAlignment="1">
      <alignment horizontal="center" vertical="center"/>
    </xf>
    <xf numFmtId="167" fontId="11" fillId="4" borderId="29" xfId="0" applyNumberFormat="1" applyFont="1" applyFill="1" applyBorder="1" applyAlignment="1">
      <alignment horizontal="center" vertical="center"/>
    </xf>
    <xf numFmtId="167" fontId="11" fillId="4" borderId="31" xfId="0" applyNumberFormat="1" applyFont="1" applyFill="1" applyBorder="1" applyAlignment="1">
      <alignment horizontal="center" vertical="center"/>
    </xf>
    <xf numFmtId="0" fontId="11" fillId="4" borderId="62"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0" xfId="0" applyFont="1" applyAlignment="1">
      <alignment horizontal="center"/>
    </xf>
    <xf numFmtId="0" fontId="17" fillId="0" borderId="13" xfId="0" applyFont="1" applyBorder="1" applyAlignment="1">
      <alignment horizontal="right" indent="1"/>
    </xf>
    <xf numFmtId="0" fontId="33" fillId="0" borderId="0" xfId="0" applyFont="1" applyAlignment="1">
      <alignment horizontal="center"/>
    </xf>
    <xf numFmtId="0" fontId="34" fillId="0" borderId="10" xfId="0" applyFont="1" applyBorder="1" applyAlignment="1">
      <alignment horizontal="center" wrapText="1"/>
    </xf>
    <xf numFmtId="0" fontId="34" fillId="0" borderId="0" xfId="0" applyFont="1" applyAlignment="1">
      <alignment horizontal="center" wrapText="1"/>
    </xf>
    <xf numFmtId="0" fontId="14" fillId="10" borderId="10" xfId="0" applyFont="1" applyFill="1" applyBorder="1" applyAlignment="1">
      <alignment horizontal="center"/>
    </xf>
    <xf numFmtId="0" fontId="17" fillId="10" borderId="0" xfId="0" applyFont="1" applyFill="1" applyAlignment="1">
      <alignment horizontal="left" indent="1"/>
    </xf>
    <xf numFmtId="40" fontId="14" fillId="10" borderId="45" xfId="1" applyNumberFormat="1" applyFont="1" applyFill="1" applyBorder="1" applyAlignment="1" applyProtection="1">
      <alignment horizontal="right" indent="1"/>
      <protection locked="0"/>
    </xf>
    <xf numFmtId="0" fontId="14" fillId="10" borderId="25" xfId="0" applyFont="1" applyFill="1" applyBorder="1" applyAlignment="1">
      <alignment horizontal="center"/>
    </xf>
    <xf numFmtId="0" fontId="14" fillId="10" borderId="17" xfId="0" applyFont="1" applyFill="1" applyBorder="1"/>
    <xf numFmtId="0" fontId="17" fillId="10" borderId="0" xfId="0" applyFont="1" applyFill="1" applyBorder="1" applyAlignment="1">
      <alignment horizontal="left" indent="1"/>
    </xf>
    <xf numFmtId="0" fontId="14" fillId="10" borderId="86" xfId="0" applyFont="1" applyFill="1" applyBorder="1" applyAlignment="1">
      <alignment horizontal="center"/>
    </xf>
    <xf numFmtId="0" fontId="17" fillId="10" borderId="55" xfId="0" applyFont="1" applyFill="1" applyBorder="1" applyAlignment="1">
      <alignment horizontal="left" indent="1"/>
    </xf>
    <xf numFmtId="0" fontId="12" fillId="0" borderId="10" xfId="0" applyFont="1" applyBorder="1" applyAlignment="1">
      <alignment horizontal="left" vertical="center" indent="2"/>
    </xf>
    <xf numFmtId="0" fontId="12" fillId="0" borderId="0" xfId="0" applyFont="1" applyBorder="1" applyAlignment="1">
      <alignment horizontal="left" vertical="center" indent="2"/>
    </xf>
    <xf numFmtId="0" fontId="12" fillId="0" borderId="37" xfId="0" applyFont="1" applyBorder="1" applyAlignment="1">
      <alignment horizontal="left" vertical="center" indent="2"/>
    </xf>
    <xf numFmtId="40" fontId="11" fillId="0" borderId="45" xfId="1" applyNumberFormat="1" applyFont="1" applyBorder="1" applyAlignment="1" applyProtection="1">
      <alignment horizontal="right" vertical="center" indent="1"/>
    </xf>
    <xf numFmtId="0" fontId="14" fillId="10" borderId="86" xfId="0" applyFont="1" applyFill="1" applyBorder="1"/>
    <xf numFmtId="0" fontId="14" fillId="10" borderId="19" xfId="0" applyFont="1" applyFill="1" applyBorder="1"/>
    <xf numFmtId="0" fontId="14" fillId="10" borderId="55" xfId="0" applyFont="1" applyFill="1" applyBorder="1"/>
    <xf numFmtId="40" fontId="14" fillId="10" borderId="101" xfId="0" applyNumberFormat="1" applyFont="1" applyFill="1" applyBorder="1"/>
    <xf numFmtId="40" fontId="14" fillId="10" borderId="11" xfId="1" applyNumberFormat="1" applyFont="1" applyFill="1" applyBorder="1" applyAlignment="1" applyProtection="1">
      <alignment horizontal="right" indent="1"/>
      <protection locked="0"/>
    </xf>
    <xf numFmtId="40" fontId="14" fillId="10" borderId="99" xfId="0" applyNumberFormat="1" applyFont="1" applyFill="1" applyBorder="1"/>
    <xf numFmtId="0" fontId="14" fillId="10" borderId="0" xfId="0" applyFont="1" applyFill="1" applyBorder="1"/>
    <xf numFmtId="40" fontId="14" fillId="10" borderId="92" xfId="1" applyNumberFormat="1" applyFont="1" applyFill="1" applyBorder="1" applyAlignment="1" applyProtection="1">
      <alignment horizontal="right" indent="1"/>
    </xf>
    <xf numFmtId="40" fontId="14" fillId="10" borderId="99" xfId="1" applyNumberFormat="1" applyFont="1" applyFill="1" applyBorder="1" applyAlignment="1" applyProtection="1">
      <alignment horizontal="right" indent="1"/>
      <protection locked="0"/>
    </xf>
  </cellXfs>
  <cellStyles count="5">
    <cellStyle name="Comma" xfId="1" builtinId="3"/>
    <cellStyle name="Comma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8</xdr:row>
      <xdr:rowOff>104775</xdr:rowOff>
    </xdr:from>
    <xdr:to>
      <xdr:col>8</xdr:col>
      <xdr:colOff>828675</xdr:colOff>
      <xdr:row>17</xdr:row>
      <xdr:rowOff>180975</xdr:rowOff>
    </xdr:to>
    <xdr:pic>
      <xdr:nvPicPr>
        <xdr:cNvPr id="1155" name="Picture 1" descr="NMSEAL">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257425"/>
          <a:ext cx="30194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7</xdr:col>
      <xdr:colOff>847985</xdr:colOff>
      <xdr:row>4</xdr:row>
      <xdr:rowOff>2720</xdr:rowOff>
    </xdr:to>
    <xdr:pic>
      <xdr:nvPicPr>
        <xdr:cNvPr id="2" name="Picture 1" descr="http://nmdfa.state.nm.us/images/logo-small.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0"/>
          <a:ext cx="6381750" cy="847724"/>
        </a:xfrm>
        <a:prstGeom prst="rect">
          <a:avLst/>
        </a:prstGeom>
        <a:noFill/>
        <a:ln>
          <a:noFill/>
        </a:ln>
        <a:effectLst>
          <a:outerShdw blurRad="50800" dist="50800" dir="5400000" algn="ctr" rotWithShape="0">
            <a:srgbClr val="000000">
              <a:alpha val="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Diego Jimenez" id="{43370432-190A-444A-86B5-2BF244650E3D}" userId="S-1-5-21-576779614-2148961230-1122738436-66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5-05-29T14:48:13.85" personId="{43370432-190A-444A-86B5-2BF244650E3D}" id="{17A3C763-2915-4294-B53B-476176C02B95}">
    <text>Pay period split between FY25 and FY26. 32 hours fall within FY26.</text>
  </threadedComment>
  <threadedComment ref="E34" dT="2025-05-29T14:51:16.28" personId="{43370432-190A-444A-86B5-2BF244650E3D}" id="{EC4F537A-D690-4D66-BE03-C3AE35FCE5A2}">
    <text>Pay period split between FY26 and FY27. 32 hours fall within FY26.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B1:M25"/>
  <sheetViews>
    <sheetView showGridLines="0" zoomScale="90" zoomScaleNormal="90" workbookViewId="0">
      <selection activeCell="D33" sqref="D33"/>
    </sheetView>
  </sheetViews>
  <sheetFormatPr defaultColWidth="9.77734375" defaultRowHeight="15.75" x14ac:dyDescent="0.25"/>
  <cols>
    <col min="1" max="1" width="2.6640625" customWidth="1"/>
    <col min="2" max="2" width="2.77734375" customWidth="1"/>
    <col min="3" max="3" width="10.77734375" customWidth="1"/>
    <col min="5" max="5" width="10.77734375" customWidth="1"/>
    <col min="13" max="13" width="7.77734375" customWidth="1"/>
  </cols>
  <sheetData>
    <row r="1" spans="2:13" ht="16.5" thickBot="1" x14ac:dyDescent="0.3"/>
    <row r="2" spans="2:13" x14ac:dyDescent="0.25">
      <c r="B2" s="24" t="s">
        <v>0</v>
      </c>
      <c r="C2" s="25"/>
      <c r="D2" s="25"/>
      <c r="E2" s="25"/>
      <c r="F2" s="25"/>
      <c r="G2" s="25"/>
      <c r="H2" s="25"/>
      <c r="I2" s="25"/>
      <c r="J2" s="25"/>
      <c r="K2" s="25"/>
      <c r="L2" s="25"/>
      <c r="M2" s="26"/>
    </row>
    <row r="3" spans="2:13" x14ac:dyDescent="0.25">
      <c r="B3" s="27"/>
      <c r="M3" s="28"/>
    </row>
    <row r="4" spans="2:13" x14ac:dyDescent="0.25">
      <c r="B4" s="27"/>
      <c r="M4" s="28"/>
    </row>
    <row r="5" spans="2:13" x14ac:dyDescent="0.25">
      <c r="B5" s="27"/>
      <c r="M5" s="28"/>
    </row>
    <row r="6" spans="2:13" ht="30" x14ac:dyDescent="0.4">
      <c r="B6" s="230" t="s">
        <v>110</v>
      </c>
      <c r="C6" s="231"/>
      <c r="D6" s="231"/>
      <c r="E6" s="231"/>
      <c r="F6" s="231"/>
      <c r="G6" s="231"/>
      <c r="H6" s="231"/>
      <c r="I6" s="231"/>
      <c r="J6" s="231"/>
      <c r="K6" s="231"/>
      <c r="L6" s="231"/>
      <c r="M6" s="232"/>
    </row>
    <row r="7" spans="2:13" ht="30" x14ac:dyDescent="0.4">
      <c r="B7" s="230" t="s">
        <v>111</v>
      </c>
      <c r="C7" s="231"/>
      <c r="D7" s="231"/>
      <c r="E7" s="231"/>
      <c r="F7" s="231"/>
      <c r="G7" s="231"/>
      <c r="H7" s="231"/>
      <c r="I7" s="231"/>
      <c r="J7" s="231"/>
      <c r="K7" s="231"/>
      <c r="L7" s="231"/>
      <c r="M7" s="232"/>
    </row>
    <row r="8" spans="2:13" ht="30" x14ac:dyDescent="0.4">
      <c r="B8" s="227" t="s">
        <v>32</v>
      </c>
      <c r="C8" s="228"/>
      <c r="D8" s="228"/>
      <c r="E8" s="228"/>
      <c r="F8" s="228"/>
      <c r="G8" s="228"/>
      <c r="H8" s="228"/>
      <c r="I8" s="228"/>
      <c r="J8" s="228"/>
      <c r="K8" s="228"/>
      <c r="L8" s="228"/>
      <c r="M8" s="229"/>
    </row>
    <row r="9" spans="2:13" ht="30.75" x14ac:dyDescent="0.45">
      <c r="B9" s="29"/>
      <c r="C9" s="2"/>
      <c r="D9" s="2"/>
      <c r="E9" s="2"/>
      <c r="F9" s="2"/>
      <c r="G9" s="2"/>
      <c r="H9" s="2"/>
      <c r="I9" s="2"/>
      <c r="J9" s="2"/>
      <c r="K9" s="2"/>
      <c r="L9" s="2"/>
      <c r="M9" s="30"/>
    </row>
    <row r="10" spans="2:13" ht="30.75" x14ac:dyDescent="0.45">
      <c r="B10" s="29"/>
      <c r="C10" s="2"/>
      <c r="D10" s="2"/>
      <c r="E10" s="2"/>
      <c r="F10" s="2"/>
      <c r="G10" s="2"/>
      <c r="H10" s="2"/>
      <c r="I10" s="2"/>
      <c r="J10" s="2"/>
      <c r="K10" s="2"/>
      <c r="L10" s="2"/>
      <c r="M10" s="30"/>
    </row>
    <row r="11" spans="2:13" ht="30.75" x14ac:dyDescent="0.45">
      <c r="B11" s="29"/>
      <c r="C11" s="2"/>
      <c r="D11" s="2"/>
      <c r="E11" s="2"/>
      <c r="F11" s="2"/>
      <c r="G11" s="2"/>
      <c r="H11" s="2"/>
      <c r="I11" s="2"/>
      <c r="J11" s="2"/>
      <c r="K11" s="2"/>
      <c r="L11" s="2"/>
      <c r="M11" s="30"/>
    </row>
    <row r="12" spans="2:13" ht="30.75" x14ac:dyDescent="0.45">
      <c r="B12" s="27"/>
      <c r="C12" s="1"/>
      <c r="M12" s="28"/>
    </row>
    <row r="13" spans="2:13" ht="30.75" x14ac:dyDescent="0.45">
      <c r="B13" s="27"/>
      <c r="C13" s="1"/>
      <c r="M13" s="28"/>
    </row>
    <row r="14" spans="2:13" x14ac:dyDescent="0.25">
      <c r="B14" s="27"/>
      <c r="M14" s="28"/>
    </row>
    <row r="15" spans="2:13" ht="30.75" x14ac:dyDescent="0.45">
      <c r="B15" s="27"/>
      <c r="C15" s="1"/>
      <c r="E15" s="1" t="s">
        <v>0</v>
      </c>
      <c r="G15" s="1" t="s">
        <v>0</v>
      </c>
      <c r="H15" s="1" t="s">
        <v>0</v>
      </c>
      <c r="M15" s="28"/>
    </row>
    <row r="16" spans="2:13" ht="30.75" x14ac:dyDescent="0.45">
      <c r="B16" s="27"/>
      <c r="C16" s="1"/>
      <c r="M16" s="28"/>
    </row>
    <row r="17" spans="2:13" x14ac:dyDescent="0.25">
      <c r="B17" s="27"/>
      <c r="M17" s="28"/>
    </row>
    <row r="18" spans="2:13" x14ac:dyDescent="0.25">
      <c r="B18" s="27"/>
      <c r="M18" s="28"/>
    </row>
    <row r="19" spans="2:13" ht="30" x14ac:dyDescent="0.4">
      <c r="B19" s="227" t="s">
        <v>418</v>
      </c>
      <c r="C19" s="228"/>
      <c r="D19" s="228"/>
      <c r="E19" s="228"/>
      <c r="F19" s="228"/>
      <c r="G19" s="228"/>
      <c r="H19" s="228"/>
      <c r="I19" s="228"/>
      <c r="J19" s="228"/>
      <c r="K19" s="228"/>
      <c r="L19" s="228"/>
      <c r="M19" s="229"/>
    </row>
    <row r="20" spans="2:13" ht="20.25" x14ac:dyDescent="0.3">
      <c r="B20" s="224" t="s">
        <v>412</v>
      </c>
      <c r="C20" s="225"/>
      <c r="D20" s="225"/>
      <c r="E20" s="225"/>
      <c r="F20" s="225"/>
      <c r="G20" s="225"/>
      <c r="H20" s="225"/>
      <c r="I20" s="225"/>
      <c r="J20" s="225"/>
      <c r="K20" s="225"/>
      <c r="L20" s="225"/>
      <c r="M20" s="226"/>
    </row>
    <row r="21" spans="2:13" x14ac:dyDescent="0.25">
      <c r="B21" s="27"/>
      <c r="M21" s="28"/>
    </row>
    <row r="22" spans="2:13" x14ac:dyDescent="0.25">
      <c r="B22" s="34"/>
      <c r="C22" s="151" t="s">
        <v>115</v>
      </c>
      <c r="D22" s="220" t="s">
        <v>112</v>
      </c>
      <c r="E22" s="220"/>
      <c r="F22" s="220"/>
      <c r="G22" s="221"/>
      <c r="H22" s="3"/>
      <c r="I22" s="3"/>
      <c r="J22" s="3"/>
      <c r="K22" s="3"/>
      <c r="L22" s="3"/>
      <c r="M22" s="35"/>
    </row>
    <row r="23" spans="2:13" x14ac:dyDescent="0.25">
      <c r="B23" s="34"/>
      <c r="C23" s="152" t="s">
        <v>114</v>
      </c>
      <c r="D23" s="233" t="s">
        <v>113</v>
      </c>
      <c r="E23" s="233"/>
      <c r="F23" s="233"/>
      <c r="G23" s="234"/>
      <c r="H23" s="3"/>
      <c r="I23" s="3"/>
      <c r="J23" s="3"/>
      <c r="K23" s="3"/>
      <c r="L23" s="3"/>
      <c r="M23" s="35"/>
    </row>
    <row r="24" spans="2:13" x14ac:dyDescent="0.25">
      <c r="B24" s="34"/>
      <c r="C24" s="153" t="s">
        <v>116</v>
      </c>
      <c r="D24" s="222">
        <v>45839</v>
      </c>
      <c r="E24" s="222"/>
      <c r="F24" s="222"/>
      <c r="G24" s="223"/>
      <c r="H24" s="3"/>
      <c r="I24" s="3"/>
      <c r="J24" s="3"/>
      <c r="K24" s="3"/>
      <c r="L24" s="3"/>
      <c r="M24" s="35"/>
    </row>
    <row r="25" spans="2:13" ht="16.5" thickBot="1" x14ac:dyDescent="0.3">
      <c r="B25" s="31"/>
      <c r="C25" s="32"/>
      <c r="D25" s="32"/>
      <c r="E25" s="32"/>
      <c r="F25" s="32"/>
      <c r="G25" s="32"/>
      <c r="H25" s="32"/>
      <c r="I25" s="32"/>
      <c r="J25" s="32"/>
      <c r="K25" s="32"/>
      <c r="L25" s="32"/>
      <c r="M25" s="33"/>
    </row>
  </sheetData>
  <mergeCells count="8">
    <mergeCell ref="D22:G22"/>
    <mergeCell ref="D24:G24"/>
    <mergeCell ref="B20:M20"/>
    <mergeCell ref="B19:M19"/>
    <mergeCell ref="B6:M6"/>
    <mergeCell ref="B8:M8"/>
    <mergeCell ref="B7:M7"/>
    <mergeCell ref="D23:G23"/>
  </mergeCells>
  <phoneticPr fontId="0" type="noConversion"/>
  <printOptions horizontalCentered="1" verticalCentered="1"/>
  <pageMargins left="0.25" right="0.25" top="0.75" bottom="0.75" header="0.3" footer="0.3"/>
  <pageSetup scale="99" orientation="landscape" r:id="rId1"/>
  <headerFooter alignWithMargins="0">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2:O72"/>
  <sheetViews>
    <sheetView showGridLines="0" tabSelected="1" topLeftCell="A3" zoomScale="75" zoomScaleNormal="100" workbookViewId="0">
      <selection activeCell="F18" sqref="F18"/>
    </sheetView>
  </sheetViews>
  <sheetFormatPr defaultColWidth="9.77734375" defaultRowHeight="15" x14ac:dyDescent="0.2"/>
  <cols>
    <col min="1" max="1" width="2.6640625" style="3" customWidth="1"/>
    <col min="2" max="2" width="11.6640625" style="3" customWidth="1"/>
    <col min="3" max="3" width="10.6640625" style="3" customWidth="1"/>
    <col min="4" max="4" width="13.77734375" style="3" customWidth="1"/>
    <col min="5" max="14" width="16.6640625" style="3" customWidth="1"/>
    <col min="15" max="15" width="2.77734375" style="3" customWidth="1"/>
    <col min="16" max="16384" width="9.77734375" style="3"/>
  </cols>
  <sheetData>
    <row r="2" spans="2:15" ht="15.75" x14ac:dyDescent="0.25">
      <c r="B2" s="8" t="s">
        <v>22</v>
      </c>
      <c r="D2" s="242" t="str">
        <f>+Cover!B6</f>
        <v>Business Unit Number and Agency Name</v>
      </c>
      <c r="E2" s="242"/>
      <c r="F2" s="242"/>
      <c r="G2" s="242"/>
      <c r="H2" s="242"/>
      <c r="I2" s="242"/>
      <c r="J2" s="242"/>
      <c r="K2" s="242"/>
      <c r="L2" s="242"/>
      <c r="M2" s="242"/>
      <c r="N2" s="4">
        <f ca="1">NOW()</f>
        <v>45810.42807303241</v>
      </c>
    </row>
    <row r="3" spans="2:15" ht="15.75" x14ac:dyDescent="0.25">
      <c r="D3" s="242" t="str">
        <f>Cover!B20</f>
        <v>Based on NMS Budget Vs Actuals Report by Pcode dated MM/DD/YYYY</v>
      </c>
      <c r="E3" s="242"/>
      <c r="F3" s="242"/>
      <c r="G3" s="242"/>
      <c r="H3" s="242"/>
      <c r="I3" s="242"/>
      <c r="J3" s="242"/>
      <c r="K3" s="242"/>
      <c r="L3" s="242"/>
      <c r="M3" s="242"/>
      <c r="N3" s="5">
        <f ca="1">NOW()</f>
        <v>45810.42807303241</v>
      </c>
    </row>
    <row r="4" spans="2:15" ht="15.75" x14ac:dyDescent="0.25">
      <c r="D4" s="243" t="str">
        <f>Cover!B7</f>
        <v>Pcode Number and Program Name</v>
      </c>
      <c r="E4" s="243"/>
      <c r="F4" s="243"/>
      <c r="G4" s="243"/>
      <c r="H4" s="243"/>
      <c r="I4" s="243"/>
      <c r="J4" s="243"/>
      <c r="K4" s="243"/>
      <c r="L4" s="243"/>
      <c r="M4" s="243"/>
    </row>
    <row r="5" spans="2:15" ht="15.75" x14ac:dyDescent="0.25">
      <c r="D5" s="242" t="str">
        <f>Cover!B19</f>
        <v>FY26</v>
      </c>
      <c r="E5" s="242"/>
      <c r="F5" s="242"/>
      <c r="G5" s="242"/>
      <c r="H5" s="242"/>
      <c r="I5" s="242"/>
      <c r="J5" s="242"/>
      <c r="K5" s="242"/>
      <c r="L5" s="242"/>
      <c r="M5" s="242"/>
    </row>
    <row r="6" spans="2:15" ht="15.75" thickBot="1" x14ac:dyDescent="0.25">
      <c r="M6" s="241" t="str">
        <f ca="1">CELL("filename")</f>
        <v>\\dfafsvr\sbd$\DiegoJ\Budget Projections Template\[FY26 Budget Projections Template 6.2025.xlsx]Salary Projections Other Revenu</v>
      </c>
      <c r="N6" s="241"/>
    </row>
    <row r="7" spans="2:15" ht="16.5" thickBot="1" x14ac:dyDescent="0.3">
      <c r="E7" s="54" t="s">
        <v>1</v>
      </c>
      <c r="F7" s="55" t="s">
        <v>2</v>
      </c>
      <c r="G7" s="55" t="s">
        <v>3</v>
      </c>
      <c r="H7" s="55" t="s">
        <v>4</v>
      </c>
      <c r="I7" s="55" t="s">
        <v>5</v>
      </c>
      <c r="J7" s="55" t="s">
        <v>6</v>
      </c>
      <c r="K7" s="55" t="s">
        <v>7</v>
      </c>
      <c r="L7" s="55" t="s">
        <v>8</v>
      </c>
      <c r="M7" s="55" t="s">
        <v>9</v>
      </c>
      <c r="N7" s="56" t="s">
        <v>35</v>
      </c>
    </row>
    <row r="8" spans="2:15" ht="17.25" thickTop="1" thickBot="1" x14ac:dyDescent="0.3">
      <c r="D8" s="8"/>
      <c r="E8" s="9" t="s">
        <v>413</v>
      </c>
      <c r="F8" s="10" t="str">
        <f>Cover!B19</f>
        <v>FY26</v>
      </c>
      <c r="G8" s="10" t="str">
        <f>F8</f>
        <v>FY26</v>
      </c>
      <c r="H8" s="10" t="str">
        <f>F8</f>
        <v>FY26</v>
      </c>
      <c r="I8" s="10" t="str">
        <f>Cover!B19</f>
        <v>FY26</v>
      </c>
      <c r="J8" s="10" t="str">
        <f>F8</f>
        <v>FY26</v>
      </c>
      <c r="K8" s="10" t="str">
        <f>G8</f>
        <v>FY26</v>
      </c>
      <c r="L8" s="10" t="str">
        <f>H8</f>
        <v>FY26</v>
      </c>
      <c r="M8" s="10" t="str">
        <f>F8</f>
        <v>FY26</v>
      </c>
      <c r="N8" s="11" t="str">
        <f>F8</f>
        <v>FY26</v>
      </c>
    </row>
    <row r="9" spans="2:15" x14ac:dyDescent="0.2">
      <c r="B9" s="275" t="s">
        <v>20</v>
      </c>
      <c r="C9" s="276"/>
      <c r="D9" s="271" t="s">
        <v>21</v>
      </c>
      <c r="E9" s="250" t="s">
        <v>81</v>
      </c>
      <c r="F9" s="250" t="s">
        <v>82</v>
      </c>
      <c r="G9" s="250" t="s">
        <v>83</v>
      </c>
      <c r="H9" s="250" t="s">
        <v>84</v>
      </c>
      <c r="I9" s="250" t="s">
        <v>90</v>
      </c>
      <c r="J9" s="250" t="s">
        <v>91</v>
      </c>
      <c r="K9" s="250" t="s">
        <v>85</v>
      </c>
      <c r="L9" s="250" t="s">
        <v>86</v>
      </c>
      <c r="M9" s="250" t="s">
        <v>108</v>
      </c>
      <c r="N9" s="279" t="s">
        <v>87</v>
      </c>
    </row>
    <row r="10" spans="2:15" x14ac:dyDescent="0.2">
      <c r="B10" s="246"/>
      <c r="C10" s="247"/>
      <c r="D10" s="249"/>
      <c r="E10" s="251"/>
      <c r="F10" s="251"/>
      <c r="G10" s="251"/>
      <c r="H10" s="251"/>
      <c r="I10" s="251"/>
      <c r="J10" s="251"/>
      <c r="K10" s="251"/>
      <c r="L10" s="251"/>
      <c r="M10" s="251" t="s">
        <v>12</v>
      </c>
      <c r="N10" s="280"/>
    </row>
    <row r="11" spans="2:15" x14ac:dyDescent="0.2">
      <c r="B11" s="246"/>
      <c r="C11" s="247"/>
      <c r="D11" s="249"/>
      <c r="E11" s="251"/>
      <c r="F11" s="251"/>
      <c r="G11" s="251" t="s">
        <v>18</v>
      </c>
      <c r="H11" s="251" t="s">
        <v>14</v>
      </c>
      <c r="I11" s="251" t="s">
        <v>10</v>
      </c>
      <c r="J11" s="251" t="s">
        <v>11</v>
      </c>
      <c r="K11" s="251" t="s">
        <v>13</v>
      </c>
      <c r="L11" s="251" t="s">
        <v>64</v>
      </c>
      <c r="M11" s="251" t="s">
        <v>16</v>
      </c>
      <c r="N11" s="280" t="s">
        <v>17</v>
      </c>
    </row>
    <row r="12" spans="2:15" ht="15.6" customHeight="1" x14ac:dyDescent="0.2">
      <c r="B12" s="273"/>
      <c r="C12" s="274"/>
      <c r="D12" s="272"/>
      <c r="E12" s="252"/>
      <c r="F12" s="252"/>
      <c r="G12" s="252" t="s">
        <v>62</v>
      </c>
      <c r="H12" s="252" t="s">
        <v>18</v>
      </c>
      <c r="I12" s="252" t="s">
        <v>15</v>
      </c>
      <c r="J12" s="252" t="str">
        <f>I12</f>
        <v>YR-TO-DATE</v>
      </c>
      <c r="K12" s="252" t="s">
        <v>63</v>
      </c>
      <c r="L12" s="252" t="s">
        <v>17</v>
      </c>
      <c r="M12" s="252" t="s">
        <v>80</v>
      </c>
      <c r="N12" s="281" t="s">
        <v>19</v>
      </c>
    </row>
    <row r="13" spans="2:15" ht="16.149999999999999" customHeight="1" x14ac:dyDescent="0.2">
      <c r="B13" s="244" t="s">
        <v>128</v>
      </c>
      <c r="C13" s="245"/>
      <c r="D13" s="248">
        <v>200</v>
      </c>
      <c r="E13" s="259">
        <f>SUM(E17:E21)</f>
        <v>0</v>
      </c>
      <c r="F13" s="259">
        <f t="shared" ref="F13:M13" si="0">SUM(F17:F21)</f>
        <v>0</v>
      </c>
      <c r="G13" s="259">
        <f t="shared" si="0"/>
        <v>0</v>
      </c>
      <c r="H13" s="259">
        <f t="shared" si="0"/>
        <v>0</v>
      </c>
      <c r="I13" s="259">
        <f t="shared" si="0"/>
        <v>0</v>
      </c>
      <c r="J13" s="259">
        <f t="shared" si="0"/>
        <v>0</v>
      </c>
      <c r="K13" s="259">
        <f t="shared" si="0"/>
        <v>0</v>
      </c>
      <c r="L13" s="259">
        <f t="shared" si="0"/>
        <v>0</v>
      </c>
      <c r="M13" s="259">
        <f t="shared" si="0"/>
        <v>0</v>
      </c>
      <c r="N13" s="259">
        <f>SUM(N17:N21)</f>
        <v>0</v>
      </c>
    </row>
    <row r="14" spans="2:15" x14ac:dyDescent="0.2">
      <c r="B14" s="246"/>
      <c r="C14" s="247"/>
      <c r="D14" s="249"/>
      <c r="E14" s="260"/>
      <c r="F14" s="260"/>
      <c r="G14" s="260"/>
      <c r="H14" s="260"/>
      <c r="I14" s="260"/>
      <c r="J14" s="260"/>
      <c r="K14" s="260"/>
      <c r="L14" s="260"/>
      <c r="M14" s="260"/>
      <c r="N14" s="260"/>
      <c r="O14" s="46"/>
    </row>
    <row r="15" spans="2:15" x14ac:dyDescent="0.2">
      <c r="B15" s="246"/>
      <c r="C15" s="247"/>
      <c r="D15" s="249"/>
      <c r="E15" s="260"/>
      <c r="F15" s="260"/>
      <c r="G15" s="260"/>
      <c r="H15" s="260"/>
      <c r="I15" s="260"/>
      <c r="J15" s="260"/>
      <c r="K15" s="260"/>
      <c r="L15" s="260"/>
      <c r="M15" s="260"/>
      <c r="N15" s="260"/>
      <c r="O15" s="46"/>
    </row>
    <row r="16" spans="2:15" ht="15.75" thickBot="1" x14ac:dyDescent="0.25">
      <c r="B16" s="246"/>
      <c r="C16" s="247"/>
      <c r="D16" s="249"/>
      <c r="E16" s="260"/>
      <c r="F16" s="260"/>
      <c r="G16" s="260"/>
      <c r="H16" s="260"/>
      <c r="I16" s="260"/>
      <c r="J16" s="260"/>
      <c r="K16" s="260"/>
      <c r="L16" s="260"/>
      <c r="M16" s="260"/>
      <c r="N16" s="260"/>
      <c r="O16" s="46"/>
    </row>
    <row r="17" spans="2:15" ht="15.75" x14ac:dyDescent="0.2">
      <c r="B17" s="239" t="s">
        <v>123</v>
      </c>
      <c r="C17" s="240"/>
      <c r="D17" s="159"/>
      <c r="E17" s="160">
        <f>'Detail General Fund Transfers'!E35</f>
        <v>0</v>
      </c>
      <c r="F17" s="160">
        <f>'Detail General Fund Transfers'!F35</f>
        <v>0</v>
      </c>
      <c r="G17" s="160">
        <f>'Detail General Fund Transfers'!G35</f>
        <v>0</v>
      </c>
      <c r="H17" s="160">
        <f>'Detail General Fund Transfers'!H35</f>
        <v>0</v>
      </c>
      <c r="I17" s="160">
        <f>'Detail General Fund Transfers'!I35</f>
        <v>0</v>
      </c>
      <c r="J17" s="160">
        <f>'Detail General Fund Transfers'!J35</f>
        <v>0</v>
      </c>
      <c r="K17" s="160">
        <f>'Detail General Fund Transfers'!K35</f>
        <v>0</v>
      </c>
      <c r="L17" s="160">
        <f>'Detail General Fund Transfers'!L35</f>
        <v>0</v>
      </c>
      <c r="M17" s="160">
        <f>'Detail General Fund Transfers'!M35</f>
        <v>0</v>
      </c>
      <c r="N17" s="161">
        <f>'Detail General Fund Transfers'!N35</f>
        <v>0</v>
      </c>
      <c r="O17" s="46"/>
    </row>
    <row r="18" spans="2:15" ht="15.75" x14ac:dyDescent="0.2">
      <c r="B18" s="235" t="s">
        <v>124</v>
      </c>
      <c r="C18" s="236"/>
      <c r="D18" s="157"/>
      <c r="E18" s="158">
        <f>'Detail Other Transfers'!E34</f>
        <v>0</v>
      </c>
      <c r="F18" s="158">
        <f>'Detail Other Transfers'!F34</f>
        <v>0</v>
      </c>
      <c r="G18" s="158">
        <f>'Detail Other Transfers'!G34</f>
        <v>0</v>
      </c>
      <c r="H18" s="158">
        <f>'Detail Other Transfers'!H34</f>
        <v>0</v>
      </c>
      <c r="I18" s="158">
        <f>'Detail Other Transfers'!I34</f>
        <v>0</v>
      </c>
      <c r="J18" s="158">
        <f>'Detail Other Transfers'!J34</f>
        <v>0</v>
      </c>
      <c r="K18" s="158">
        <f>'Detail Other Transfers'!K34</f>
        <v>0</v>
      </c>
      <c r="L18" s="158">
        <f>'Detail Other Transfers'!L34</f>
        <v>0</v>
      </c>
      <c r="M18" s="158">
        <f>'Detail Other Transfers'!M34</f>
        <v>0</v>
      </c>
      <c r="N18" s="162">
        <f>'Detail Other Transfers'!N34</f>
        <v>0</v>
      </c>
      <c r="O18" s="46"/>
    </row>
    <row r="19" spans="2:15" ht="15.75" x14ac:dyDescent="0.2">
      <c r="B19" s="235" t="s">
        <v>127</v>
      </c>
      <c r="C19" s="236"/>
      <c r="D19" s="157"/>
      <c r="E19" s="158">
        <f>'Detail Federal Funds'!E35</f>
        <v>0</v>
      </c>
      <c r="F19" s="158">
        <f>'Detail Federal Funds'!F35</f>
        <v>0</v>
      </c>
      <c r="G19" s="158">
        <f>'Detail Federal Funds'!G35</f>
        <v>0</v>
      </c>
      <c r="H19" s="158">
        <f>'Detail Federal Funds'!H35</f>
        <v>0</v>
      </c>
      <c r="I19" s="158">
        <f>'Detail Federal Funds'!I35</f>
        <v>0</v>
      </c>
      <c r="J19" s="158">
        <f>'Detail Federal Funds'!J35</f>
        <v>0</v>
      </c>
      <c r="K19" s="158">
        <f>'Detail Federal Funds'!K35</f>
        <v>0</v>
      </c>
      <c r="L19" s="158">
        <f>'Detail Federal Funds'!L35</f>
        <v>0</v>
      </c>
      <c r="M19" s="158">
        <f>'Detail Federal Funds'!M35</f>
        <v>0</v>
      </c>
      <c r="N19" s="162">
        <f>'Detail Federal Funds'!N35</f>
        <v>0</v>
      </c>
      <c r="O19" s="46"/>
    </row>
    <row r="20" spans="2:15" ht="15.75" x14ac:dyDescent="0.2">
      <c r="B20" s="235" t="s">
        <v>125</v>
      </c>
      <c r="C20" s="236"/>
      <c r="D20" s="157"/>
      <c r="E20" s="158">
        <f>'Detail Other Revenue'!E35</f>
        <v>0</v>
      </c>
      <c r="F20" s="158">
        <f>'Detail Other Revenue'!F35</f>
        <v>0</v>
      </c>
      <c r="G20" s="158">
        <f>'Detail Other Revenue'!G35</f>
        <v>0</v>
      </c>
      <c r="H20" s="158">
        <f>'Detail Other Revenue'!H35</f>
        <v>0</v>
      </c>
      <c r="I20" s="158">
        <f>'Detail Other Revenue'!I35</f>
        <v>0</v>
      </c>
      <c r="J20" s="158">
        <f>'Detail Other Revenue'!J35</f>
        <v>0</v>
      </c>
      <c r="K20" s="158">
        <f>'Detail Other Revenue'!K35</f>
        <v>0</v>
      </c>
      <c r="L20" s="158">
        <f>'Detail Other Revenue'!L35</f>
        <v>0</v>
      </c>
      <c r="M20" s="158">
        <f>'Detail Other Revenue'!M35</f>
        <v>0</v>
      </c>
      <c r="N20" s="162">
        <f>'Detail Other Revenue'!N35</f>
        <v>0</v>
      </c>
      <c r="O20" s="46"/>
    </row>
    <row r="21" spans="2:15" ht="16.5" thickBot="1" x14ac:dyDescent="0.25">
      <c r="B21" s="237" t="s">
        <v>126</v>
      </c>
      <c r="C21" s="238"/>
      <c r="D21" s="163"/>
      <c r="E21" s="164">
        <f>'Detail Fund Balance'!E35</f>
        <v>0</v>
      </c>
      <c r="F21" s="164">
        <f>'Detail Fund Balance'!F35</f>
        <v>0</v>
      </c>
      <c r="G21" s="164">
        <f>'Detail Fund Balance'!G35</f>
        <v>0</v>
      </c>
      <c r="H21" s="164">
        <f>'Detail Fund Balance'!H35</f>
        <v>0</v>
      </c>
      <c r="I21" s="164">
        <f>'Detail Fund Balance'!I35</f>
        <v>0</v>
      </c>
      <c r="J21" s="164">
        <f>'Detail Fund Balance'!J35</f>
        <v>0</v>
      </c>
      <c r="K21" s="164">
        <f>'Detail Fund Balance'!K35</f>
        <v>0</v>
      </c>
      <c r="L21" s="164">
        <f>'Detail Fund Balance'!L35</f>
        <v>0</v>
      </c>
      <c r="M21" s="164">
        <f>'Detail Fund Balance'!M35</f>
        <v>0</v>
      </c>
      <c r="N21" s="165">
        <f>'Detail Fund Balance'!N35</f>
        <v>0</v>
      </c>
      <c r="O21" s="46"/>
    </row>
    <row r="22" spans="2:15" ht="16.149999999999999" customHeight="1" x14ac:dyDescent="0.2">
      <c r="B22" s="246" t="s">
        <v>129</v>
      </c>
      <c r="C22" s="247"/>
      <c r="D22" s="249">
        <v>300</v>
      </c>
      <c r="E22" s="253">
        <f>SUM(E26:E30)</f>
        <v>0</v>
      </c>
      <c r="F22" s="253">
        <f t="shared" ref="F22:N22" si="1">SUM(F26:F30)</f>
        <v>0</v>
      </c>
      <c r="G22" s="253">
        <f t="shared" si="1"/>
        <v>0</v>
      </c>
      <c r="H22" s="253">
        <f t="shared" si="1"/>
        <v>0</v>
      </c>
      <c r="I22" s="253">
        <f t="shared" si="1"/>
        <v>0</v>
      </c>
      <c r="J22" s="253">
        <f t="shared" si="1"/>
        <v>0</v>
      </c>
      <c r="K22" s="253">
        <f t="shared" si="1"/>
        <v>0</v>
      </c>
      <c r="L22" s="253">
        <f t="shared" si="1"/>
        <v>0</v>
      </c>
      <c r="M22" s="253">
        <f t="shared" si="1"/>
        <v>0</v>
      </c>
      <c r="N22" s="253">
        <f t="shared" si="1"/>
        <v>0</v>
      </c>
      <c r="O22" s="46"/>
    </row>
    <row r="23" spans="2:15" x14ac:dyDescent="0.2">
      <c r="B23" s="246"/>
      <c r="C23" s="247"/>
      <c r="D23" s="249">
        <v>300</v>
      </c>
      <c r="E23" s="253"/>
      <c r="F23" s="253"/>
      <c r="G23" s="253"/>
      <c r="H23" s="253"/>
      <c r="I23" s="253"/>
      <c r="J23" s="253"/>
      <c r="K23" s="253"/>
      <c r="L23" s="253"/>
      <c r="M23" s="253"/>
      <c r="N23" s="253"/>
      <c r="O23" s="46"/>
    </row>
    <row r="24" spans="2:15" x14ac:dyDescent="0.2">
      <c r="B24" s="246"/>
      <c r="C24" s="247"/>
      <c r="D24" s="249"/>
      <c r="E24" s="253"/>
      <c r="F24" s="253"/>
      <c r="G24" s="253"/>
      <c r="H24" s="253"/>
      <c r="I24" s="253"/>
      <c r="J24" s="253"/>
      <c r="K24" s="253"/>
      <c r="L24" s="253"/>
      <c r="M24" s="253"/>
      <c r="N24" s="253"/>
      <c r="O24" s="46"/>
    </row>
    <row r="25" spans="2:15" ht="15.75" thickBot="1" x14ac:dyDescent="0.25">
      <c r="B25" s="273"/>
      <c r="C25" s="274"/>
      <c r="D25" s="272"/>
      <c r="E25" s="254"/>
      <c r="F25" s="254"/>
      <c r="G25" s="254"/>
      <c r="H25" s="254"/>
      <c r="I25" s="254"/>
      <c r="J25" s="254"/>
      <c r="K25" s="254"/>
      <c r="L25" s="254"/>
      <c r="M25" s="254"/>
      <c r="N25" s="254"/>
      <c r="O25" s="46"/>
    </row>
    <row r="26" spans="2:15" ht="15.75" x14ac:dyDescent="0.2">
      <c r="B26" s="239" t="s">
        <v>123</v>
      </c>
      <c r="C26" s="240"/>
      <c r="D26" s="159"/>
      <c r="E26" s="160">
        <f>'Detail General Fund Transfers'!E52</f>
        <v>0</v>
      </c>
      <c r="F26" s="160">
        <f>'Detail General Fund Transfers'!F52</f>
        <v>0</v>
      </c>
      <c r="G26" s="160">
        <f>'Detail General Fund Transfers'!G52</f>
        <v>0</v>
      </c>
      <c r="H26" s="160">
        <f>'Detail General Fund Transfers'!H52</f>
        <v>0</v>
      </c>
      <c r="I26" s="160">
        <f>'Detail General Fund Transfers'!I52</f>
        <v>0</v>
      </c>
      <c r="J26" s="160">
        <f>'Detail General Fund Transfers'!J52</f>
        <v>0</v>
      </c>
      <c r="K26" s="160">
        <f>'Detail General Fund Transfers'!K52</f>
        <v>0</v>
      </c>
      <c r="L26" s="160">
        <f>'Detail General Fund Transfers'!L52</f>
        <v>0</v>
      </c>
      <c r="M26" s="160">
        <f>'Detail General Fund Transfers'!M52</f>
        <v>0</v>
      </c>
      <c r="N26" s="161">
        <f>'Detail General Fund Transfers'!N52</f>
        <v>0</v>
      </c>
      <c r="O26" s="46"/>
    </row>
    <row r="27" spans="2:15" ht="15.75" x14ac:dyDescent="0.2">
      <c r="B27" s="235" t="s">
        <v>124</v>
      </c>
      <c r="C27" s="236"/>
      <c r="D27" s="157"/>
      <c r="E27" s="158">
        <f>'Detail Other Transfers'!E52</f>
        <v>0</v>
      </c>
      <c r="F27" s="158">
        <f>'Detail Other Transfers'!F52</f>
        <v>0</v>
      </c>
      <c r="G27" s="158">
        <f>'Detail Other Transfers'!G52</f>
        <v>0</v>
      </c>
      <c r="H27" s="158">
        <f>'Detail Other Transfers'!H52</f>
        <v>0</v>
      </c>
      <c r="I27" s="158">
        <f>'Detail Other Transfers'!I52</f>
        <v>0</v>
      </c>
      <c r="J27" s="158">
        <f>'Detail Other Transfers'!J52</f>
        <v>0</v>
      </c>
      <c r="K27" s="158">
        <f>'Detail Other Transfers'!K52</f>
        <v>0</v>
      </c>
      <c r="L27" s="158">
        <f>'Detail Other Transfers'!L52</f>
        <v>0</v>
      </c>
      <c r="M27" s="158">
        <f>'Detail Other Transfers'!M52</f>
        <v>0</v>
      </c>
      <c r="N27" s="162">
        <f>'Detail Other Transfers'!N52</f>
        <v>0</v>
      </c>
      <c r="O27" s="46"/>
    </row>
    <row r="28" spans="2:15" ht="15.75" x14ac:dyDescent="0.2">
      <c r="B28" s="235" t="s">
        <v>127</v>
      </c>
      <c r="C28" s="236"/>
      <c r="D28" s="157"/>
      <c r="E28" s="158">
        <f>'Detail Federal Funds'!E52</f>
        <v>0</v>
      </c>
      <c r="F28" s="158">
        <f>'Detail Federal Funds'!F52</f>
        <v>0</v>
      </c>
      <c r="G28" s="158">
        <f>'Detail Federal Funds'!G52</f>
        <v>0</v>
      </c>
      <c r="H28" s="158">
        <f>'Detail Federal Funds'!H52</f>
        <v>0</v>
      </c>
      <c r="I28" s="158">
        <f>'Detail Federal Funds'!I52</f>
        <v>0</v>
      </c>
      <c r="J28" s="158">
        <f>'Detail Federal Funds'!J52</f>
        <v>0</v>
      </c>
      <c r="K28" s="158">
        <f>'Detail Federal Funds'!K52</f>
        <v>0</v>
      </c>
      <c r="L28" s="158">
        <f>'Detail Federal Funds'!L52</f>
        <v>0</v>
      </c>
      <c r="M28" s="158">
        <f>'Detail Federal Funds'!M52</f>
        <v>0</v>
      </c>
      <c r="N28" s="162">
        <f>'Detail Federal Funds'!N52</f>
        <v>0</v>
      </c>
      <c r="O28" s="46"/>
    </row>
    <row r="29" spans="2:15" ht="15.75" x14ac:dyDescent="0.2">
      <c r="B29" s="235" t="s">
        <v>125</v>
      </c>
      <c r="C29" s="236"/>
      <c r="D29" s="157"/>
      <c r="E29" s="158">
        <f>'Detail Other Revenue'!E52</f>
        <v>0</v>
      </c>
      <c r="F29" s="158">
        <f>'Detail Other Revenue'!F52</f>
        <v>0</v>
      </c>
      <c r="G29" s="158">
        <f>'Detail Other Revenue'!G52</f>
        <v>0</v>
      </c>
      <c r="H29" s="158">
        <f>'Detail Other Revenue'!H52</f>
        <v>0</v>
      </c>
      <c r="I29" s="158">
        <f>'Detail Other Revenue'!I52</f>
        <v>0</v>
      </c>
      <c r="J29" s="158">
        <f>'Detail Other Revenue'!J52</f>
        <v>0</v>
      </c>
      <c r="K29" s="158">
        <f>'Detail Other Revenue'!K52</f>
        <v>0</v>
      </c>
      <c r="L29" s="158">
        <f>'Detail Other Revenue'!L52</f>
        <v>0</v>
      </c>
      <c r="M29" s="158">
        <f>'Detail Other Revenue'!M52</f>
        <v>0</v>
      </c>
      <c r="N29" s="162">
        <f>'Detail Other Revenue'!N52</f>
        <v>0</v>
      </c>
      <c r="O29" s="46"/>
    </row>
    <row r="30" spans="2:15" ht="16.5" thickBot="1" x14ac:dyDescent="0.25">
      <c r="B30" s="237" t="s">
        <v>126</v>
      </c>
      <c r="C30" s="238"/>
      <c r="D30" s="163"/>
      <c r="E30" s="164">
        <f>'Detail Fund Balance'!E52</f>
        <v>0</v>
      </c>
      <c r="F30" s="164">
        <f>'Detail Fund Balance'!F52</f>
        <v>0</v>
      </c>
      <c r="G30" s="164">
        <f>'Detail Fund Balance'!G52</f>
        <v>0</v>
      </c>
      <c r="H30" s="164">
        <f>'Detail Fund Balance'!H52</f>
        <v>0</v>
      </c>
      <c r="I30" s="164">
        <f>'Detail Fund Balance'!I52</f>
        <v>0</v>
      </c>
      <c r="J30" s="164">
        <f>'Detail Fund Balance'!J52</f>
        <v>0</v>
      </c>
      <c r="K30" s="164">
        <f>'Detail Fund Balance'!K52</f>
        <v>0</v>
      </c>
      <c r="L30" s="164">
        <f>'Detail Fund Balance'!L52</f>
        <v>0</v>
      </c>
      <c r="M30" s="164">
        <f>'Detail Fund Balance'!M52</f>
        <v>0</v>
      </c>
      <c r="N30" s="165">
        <f>'Detail Fund Balance'!N52</f>
        <v>0</v>
      </c>
      <c r="O30" s="46"/>
    </row>
    <row r="31" spans="2:15" ht="16.149999999999999" customHeight="1" x14ac:dyDescent="0.2">
      <c r="B31" s="244" t="s">
        <v>130</v>
      </c>
      <c r="C31" s="245"/>
      <c r="D31" s="248">
        <v>400</v>
      </c>
      <c r="E31" s="259">
        <f>SUM(E35:E39)</f>
        <v>0</v>
      </c>
      <c r="F31" s="259">
        <f t="shared" ref="F31:N31" si="2">SUM(F35:F39)</f>
        <v>0</v>
      </c>
      <c r="G31" s="259">
        <f t="shared" si="2"/>
        <v>0</v>
      </c>
      <c r="H31" s="259">
        <f t="shared" si="2"/>
        <v>0</v>
      </c>
      <c r="I31" s="259">
        <f t="shared" si="2"/>
        <v>0</v>
      </c>
      <c r="J31" s="259">
        <f t="shared" si="2"/>
        <v>0</v>
      </c>
      <c r="K31" s="259">
        <f t="shared" si="2"/>
        <v>0</v>
      </c>
      <c r="L31" s="259">
        <f t="shared" si="2"/>
        <v>0</v>
      </c>
      <c r="M31" s="259">
        <f t="shared" si="2"/>
        <v>0</v>
      </c>
      <c r="N31" s="259">
        <f t="shared" si="2"/>
        <v>0</v>
      </c>
      <c r="O31" s="46"/>
    </row>
    <row r="32" spans="2:15" x14ac:dyDescent="0.2">
      <c r="B32" s="246"/>
      <c r="C32" s="247"/>
      <c r="D32" s="249">
        <v>400</v>
      </c>
      <c r="E32" s="253"/>
      <c r="F32" s="253"/>
      <c r="G32" s="253"/>
      <c r="H32" s="253"/>
      <c r="I32" s="253"/>
      <c r="J32" s="253"/>
      <c r="K32" s="253"/>
      <c r="L32" s="253"/>
      <c r="M32" s="253"/>
      <c r="N32" s="253"/>
      <c r="O32" s="46"/>
    </row>
    <row r="33" spans="2:15" x14ac:dyDescent="0.2">
      <c r="B33" s="246"/>
      <c r="C33" s="247"/>
      <c r="D33" s="249"/>
      <c r="E33" s="253"/>
      <c r="F33" s="253"/>
      <c r="G33" s="253"/>
      <c r="H33" s="253"/>
      <c r="I33" s="253"/>
      <c r="J33" s="253"/>
      <c r="K33" s="253"/>
      <c r="L33" s="253"/>
      <c r="M33" s="253"/>
      <c r="N33" s="253"/>
      <c r="O33" s="46"/>
    </row>
    <row r="34" spans="2:15" ht="16.5" thickBot="1" x14ac:dyDescent="0.3">
      <c r="B34" s="273"/>
      <c r="C34" s="274"/>
      <c r="D34" s="272"/>
      <c r="E34" s="254"/>
      <c r="F34" s="254"/>
      <c r="G34" s="254"/>
      <c r="H34" s="254"/>
      <c r="I34" s="254"/>
      <c r="J34" s="254"/>
      <c r="K34" s="254"/>
      <c r="L34" s="254"/>
      <c r="M34" s="254"/>
      <c r="N34" s="254"/>
      <c r="O34" s="47"/>
    </row>
    <row r="35" spans="2:15" ht="15.75" x14ac:dyDescent="0.2">
      <c r="B35" s="239" t="s">
        <v>123</v>
      </c>
      <c r="C35" s="240"/>
      <c r="D35" s="159"/>
      <c r="E35" s="160">
        <f>'Detail General Fund Transfers'!E174</f>
        <v>0</v>
      </c>
      <c r="F35" s="160">
        <f>'Detail General Fund Transfers'!F174</f>
        <v>0</v>
      </c>
      <c r="G35" s="160">
        <f>'Detail General Fund Transfers'!G174</f>
        <v>0</v>
      </c>
      <c r="H35" s="160">
        <f>'Detail General Fund Transfers'!H174</f>
        <v>0</v>
      </c>
      <c r="I35" s="160">
        <f>'Detail General Fund Transfers'!I174</f>
        <v>0</v>
      </c>
      <c r="J35" s="160">
        <f>'Detail General Fund Transfers'!J174</f>
        <v>0</v>
      </c>
      <c r="K35" s="160">
        <f>'Detail General Fund Transfers'!K174</f>
        <v>0</v>
      </c>
      <c r="L35" s="160">
        <f>'Detail General Fund Transfers'!L174</f>
        <v>0</v>
      </c>
      <c r="M35" s="160">
        <f>'Detail General Fund Transfers'!M174</f>
        <v>0</v>
      </c>
      <c r="N35" s="161">
        <f>'Detail General Fund Transfers'!N174</f>
        <v>0</v>
      </c>
      <c r="O35" s="46"/>
    </row>
    <row r="36" spans="2:15" ht="15.75" x14ac:dyDescent="0.2">
      <c r="B36" s="235" t="s">
        <v>124</v>
      </c>
      <c r="C36" s="236"/>
      <c r="D36" s="157"/>
      <c r="E36" s="158">
        <f>'Detail Other Transfers'!E174</f>
        <v>0</v>
      </c>
      <c r="F36" s="158">
        <f>'Detail Other Transfers'!F174</f>
        <v>0</v>
      </c>
      <c r="G36" s="158">
        <f>'Detail Other Transfers'!G174</f>
        <v>0</v>
      </c>
      <c r="H36" s="158">
        <f>'Detail Other Transfers'!H174</f>
        <v>0</v>
      </c>
      <c r="I36" s="158">
        <f>'Detail Other Transfers'!I174</f>
        <v>0</v>
      </c>
      <c r="J36" s="158">
        <f>'Detail Other Transfers'!J174</f>
        <v>0</v>
      </c>
      <c r="K36" s="158">
        <f>'Detail Other Transfers'!K174</f>
        <v>0</v>
      </c>
      <c r="L36" s="158">
        <f>'Detail Other Transfers'!L174</f>
        <v>0</v>
      </c>
      <c r="M36" s="158">
        <f>'Detail Other Transfers'!M174</f>
        <v>0</v>
      </c>
      <c r="N36" s="162">
        <f>'Detail Other Transfers'!N174</f>
        <v>0</v>
      </c>
      <c r="O36" s="46"/>
    </row>
    <row r="37" spans="2:15" ht="15.75" x14ac:dyDescent="0.2">
      <c r="B37" s="235" t="s">
        <v>127</v>
      </c>
      <c r="C37" s="236"/>
      <c r="D37" s="157"/>
      <c r="E37" s="158">
        <f>'Detail Federal Funds'!E174</f>
        <v>0</v>
      </c>
      <c r="F37" s="158">
        <f>'Detail Federal Funds'!F174</f>
        <v>0</v>
      </c>
      <c r="G37" s="158">
        <f>'Detail Federal Funds'!G174</f>
        <v>0</v>
      </c>
      <c r="H37" s="158">
        <f>'Detail Federal Funds'!H174</f>
        <v>0</v>
      </c>
      <c r="I37" s="158">
        <f>'Detail Federal Funds'!I174</f>
        <v>0</v>
      </c>
      <c r="J37" s="158">
        <f>'Detail Federal Funds'!J174</f>
        <v>0</v>
      </c>
      <c r="K37" s="158">
        <f>'Detail Federal Funds'!K174</f>
        <v>0</v>
      </c>
      <c r="L37" s="158">
        <f>'Detail Federal Funds'!L174</f>
        <v>0</v>
      </c>
      <c r="M37" s="158">
        <f>'Detail Federal Funds'!M174</f>
        <v>0</v>
      </c>
      <c r="N37" s="162">
        <f>'Detail Federal Funds'!N174</f>
        <v>0</v>
      </c>
      <c r="O37" s="46"/>
    </row>
    <row r="38" spans="2:15" ht="15.75" x14ac:dyDescent="0.2">
      <c r="B38" s="235" t="s">
        <v>125</v>
      </c>
      <c r="C38" s="236"/>
      <c r="D38" s="157"/>
      <c r="E38" s="158">
        <f>'Detail Other Revenue'!E174</f>
        <v>0</v>
      </c>
      <c r="F38" s="158">
        <f>'Detail Other Revenue'!F174</f>
        <v>0</v>
      </c>
      <c r="G38" s="158">
        <f>'Detail Other Revenue'!G174</f>
        <v>0</v>
      </c>
      <c r="H38" s="158">
        <f>'Detail Other Revenue'!H174</f>
        <v>0</v>
      </c>
      <c r="I38" s="158">
        <f>'Detail Other Revenue'!I174</f>
        <v>0</v>
      </c>
      <c r="J38" s="158">
        <f>'Detail Other Revenue'!J174</f>
        <v>0</v>
      </c>
      <c r="K38" s="158">
        <f>'Detail Other Revenue'!K174</f>
        <v>0</v>
      </c>
      <c r="L38" s="158">
        <f>'Detail Other Revenue'!L174</f>
        <v>0</v>
      </c>
      <c r="M38" s="158">
        <f>'Detail Other Revenue'!M174</f>
        <v>0</v>
      </c>
      <c r="N38" s="162">
        <f>'Detail Other Revenue'!N174</f>
        <v>0</v>
      </c>
      <c r="O38" s="46"/>
    </row>
    <row r="39" spans="2:15" ht="16.5" thickBot="1" x14ac:dyDescent="0.25">
      <c r="B39" s="237" t="s">
        <v>126</v>
      </c>
      <c r="C39" s="238"/>
      <c r="D39" s="163"/>
      <c r="E39" s="164">
        <f>'Detail Fund Balance'!E174</f>
        <v>0</v>
      </c>
      <c r="F39" s="164">
        <f>'Detail Fund Balance'!F174</f>
        <v>0</v>
      </c>
      <c r="G39" s="164">
        <f>'Detail Fund Balance'!G174</f>
        <v>0</v>
      </c>
      <c r="H39" s="164">
        <f>'Detail Fund Balance'!H174</f>
        <v>0</v>
      </c>
      <c r="I39" s="164">
        <f>'Detail Fund Balance'!I174</f>
        <v>0</v>
      </c>
      <c r="J39" s="164">
        <f>'Detail Fund Balance'!J174</f>
        <v>0</v>
      </c>
      <c r="K39" s="164">
        <f>'Detail Fund Balance'!K174</f>
        <v>0</v>
      </c>
      <c r="L39" s="164">
        <f>'Detail Fund Balance'!L174</f>
        <v>0</v>
      </c>
      <c r="M39" s="164">
        <f>'Detail Fund Balance'!M174</f>
        <v>0</v>
      </c>
      <c r="N39" s="165">
        <f>'Detail Fund Balance'!N174</f>
        <v>0</v>
      </c>
      <c r="O39" s="46"/>
    </row>
    <row r="40" spans="2:15" x14ac:dyDescent="0.2">
      <c r="B40" s="244" t="s">
        <v>95</v>
      </c>
      <c r="C40" s="245"/>
      <c r="D40" s="248">
        <v>500</v>
      </c>
      <c r="E40" s="259">
        <f>SUM(E44:E48)</f>
        <v>0</v>
      </c>
      <c r="F40" s="259">
        <f t="shared" ref="F40:N40" si="3">SUM(F44:F48)</f>
        <v>0</v>
      </c>
      <c r="G40" s="259">
        <f t="shared" si="3"/>
        <v>0</v>
      </c>
      <c r="H40" s="259">
        <f t="shared" si="3"/>
        <v>0</v>
      </c>
      <c r="I40" s="259">
        <f t="shared" si="3"/>
        <v>0</v>
      </c>
      <c r="J40" s="259">
        <f t="shared" si="3"/>
        <v>0</v>
      </c>
      <c r="K40" s="259">
        <f t="shared" si="3"/>
        <v>0</v>
      </c>
      <c r="L40" s="259">
        <f t="shared" si="3"/>
        <v>0</v>
      </c>
      <c r="M40" s="259">
        <f t="shared" si="3"/>
        <v>0</v>
      </c>
      <c r="N40" s="259">
        <f t="shared" si="3"/>
        <v>0</v>
      </c>
      <c r="O40" s="46"/>
    </row>
    <row r="41" spans="2:15" ht="15.75" x14ac:dyDescent="0.25">
      <c r="B41" s="246" t="s">
        <v>33</v>
      </c>
      <c r="C41" s="247"/>
      <c r="D41" s="249">
        <v>500</v>
      </c>
      <c r="E41" s="253">
        <f>'Detail General Fund Transfers'!H183</f>
        <v>0</v>
      </c>
      <c r="F41" s="253">
        <f>'Detail General Fund Transfers'!I183</f>
        <v>0</v>
      </c>
      <c r="G41" s="253">
        <f>'Detail General Fund Transfers'!J183</f>
        <v>0</v>
      </c>
      <c r="H41" s="253">
        <f>'Detail General Fund Transfers'!K183</f>
        <v>0</v>
      </c>
      <c r="I41" s="253">
        <f>'Detail General Fund Transfers'!L183</f>
        <v>0</v>
      </c>
      <c r="J41" s="253">
        <f>'Detail General Fund Transfers'!M183</f>
        <v>0</v>
      </c>
      <c r="K41" s="253">
        <f>'Detail General Fund Transfers'!N183</f>
        <v>0</v>
      </c>
      <c r="L41" s="253">
        <f>'Detail General Fund Transfers'!O183</f>
        <v>0</v>
      </c>
      <c r="M41" s="253">
        <f>'Detail General Fund Transfers'!P183</f>
        <v>0</v>
      </c>
      <c r="N41" s="253">
        <f>'Detail General Fund Transfers'!Q183</f>
        <v>0</v>
      </c>
      <c r="O41" s="47"/>
    </row>
    <row r="42" spans="2:15" x14ac:dyDescent="0.2">
      <c r="B42" s="246"/>
      <c r="C42" s="247"/>
      <c r="D42" s="249"/>
      <c r="E42" s="253"/>
      <c r="F42" s="253"/>
      <c r="G42" s="253"/>
      <c r="H42" s="253"/>
      <c r="I42" s="253"/>
      <c r="J42" s="253"/>
      <c r="K42" s="253"/>
      <c r="L42" s="253"/>
      <c r="M42" s="253"/>
      <c r="N42" s="253"/>
      <c r="O42" s="46"/>
    </row>
    <row r="43" spans="2:15" ht="15.75" thickBot="1" x14ac:dyDescent="0.25">
      <c r="B43" s="273"/>
      <c r="C43" s="274"/>
      <c r="D43" s="272"/>
      <c r="E43" s="254"/>
      <c r="F43" s="254"/>
      <c r="G43" s="254"/>
      <c r="H43" s="254"/>
      <c r="I43" s="254"/>
      <c r="J43" s="254"/>
      <c r="K43" s="254"/>
      <c r="L43" s="254"/>
      <c r="M43" s="254"/>
      <c r="N43" s="254"/>
      <c r="O43" s="46"/>
    </row>
    <row r="44" spans="2:15" ht="15.75" x14ac:dyDescent="0.2">
      <c r="B44" s="239" t="s">
        <v>123</v>
      </c>
      <c r="C44" s="240"/>
      <c r="D44" s="159"/>
      <c r="E44" s="160">
        <f>'Detail General Fund Transfers'!E182</f>
        <v>0</v>
      </c>
      <c r="F44" s="160">
        <f>'Detail General Fund Transfers'!F182</f>
        <v>0</v>
      </c>
      <c r="G44" s="160">
        <f>'Detail General Fund Transfers'!G182</f>
        <v>0</v>
      </c>
      <c r="H44" s="160">
        <f>'Detail General Fund Transfers'!H182</f>
        <v>0</v>
      </c>
      <c r="I44" s="160">
        <f>'Detail General Fund Transfers'!I182</f>
        <v>0</v>
      </c>
      <c r="J44" s="160">
        <f>'Detail General Fund Transfers'!J182</f>
        <v>0</v>
      </c>
      <c r="K44" s="160">
        <f>'Detail General Fund Transfers'!K182</f>
        <v>0</v>
      </c>
      <c r="L44" s="160">
        <f>'Detail General Fund Transfers'!L182</f>
        <v>0</v>
      </c>
      <c r="M44" s="160">
        <f>'Detail General Fund Transfers'!M182</f>
        <v>0</v>
      </c>
      <c r="N44" s="161">
        <f>'Detail General Fund Transfers'!N182</f>
        <v>0</v>
      </c>
      <c r="O44" s="46"/>
    </row>
    <row r="45" spans="2:15" ht="15.75" x14ac:dyDescent="0.2">
      <c r="B45" s="235" t="s">
        <v>124</v>
      </c>
      <c r="C45" s="236"/>
      <c r="D45" s="157"/>
      <c r="E45" s="158">
        <f>'Detail Other Transfers'!E182</f>
        <v>0</v>
      </c>
      <c r="F45" s="158">
        <f>'Detail Other Transfers'!F182</f>
        <v>0</v>
      </c>
      <c r="G45" s="158">
        <f>'Detail Other Transfers'!G182</f>
        <v>0</v>
      </c>
      <c r="H45" s="158">
        <f>'Detail Other Transfers'!H182</f>
        <v>0</v>
      </c>
      <c r="I45" s="158">
        <f>'Detail Other Transfers'!I182</f>
        <v>0</v>
      </c>
      <c r="J45" s="158">
        <f>'Detail Other Transfers'!J182</f>
        <v>0</v>
      </c>
      <c r="K45" s="158">
        <f>'Detail Other Transfers'!K182</f>
        <v>0</v>
      </c>
      <c r="L45" s="158">
        <f>'Detail Other Transfers'!L182</f>
        <v>0</v>
      </c>
      <c r="M45" s="158">
        <f>'Detail Other Transfers'!M182</f>
        <v>0</v>
      </c>
      <c r="N45" s="162">
        <f>'Detail Other Transfers'!N182</f>
        <v>0</v>
      </c>
      <c r="O45" s="46"/>
    </row>
    <row r="46" spans="2:15" ht="15.75" x14ac:dyDescent="0.2">
      <c r="B46" s="235" t="s">
        <v>127</v>
      </c>
      <c r="C46" s="236"/>
      <c r="D46" s="157"/>
      <c r="E46" s="158">
        <f>'Detail Federal Funds'!E182</f>
        <v>0</v>
      </c>
      <c r="F46" s="158">
        <f>'Detail Federal Funds'!F182</f>
        <v>0</v>
      </c>
      <c r="G46" s="158">
        <f>'Detail Federal Funds'!G182</f>
        <v>0</v>
      </c>
      <c r="H46" s="158">
        <f>'Detail Federal Funds'!H182</f>
        <v>0</v>
      </c>
      <c r="I46" s="158">
        <f>'Detail Federal Funds'!I182</f>
        <v>0</v>
      </c>
      <c r="J46" s="158">
        <f>'Detail Federal Funds'!J182</f>
        <v>0</v>
      </c>
      <c r="K46" s="158">
        <f>'Detail Federal Funds'!K182</f>
        <v>0</v>
      </c>
      <c r="L46" s="158">
        <f>'Detail Federal Funds'!L182</f>
        <v>0</v>
      </c>
      <c r="M46" s="158">
        <f>'Detail Federal Funds'!M182</f>
        <v>0</v>
      </c>
      <c r="N46" s="162">
        <f>'Detail Federal Funds'!N182</f>
        <v>0</v>
      </c>
      <c r="O46" s="46"/>
    </row>
    <row r="47" spans="2:15" ht="15.75" x14ac:dyDescent="0.2">
      <c r="B47" s="235" t="s">
        <v>125</v>
      </c>
      <c r="C47" s="236"/>
      <c r="D47" s="157"/>
      <c r="E47" s="158">
        <f>'Detail Other Revenue'!E182</f>
        <v>0</v>
      </c>
      <c r="F47" s="158">
        <f>'Detail Other Revenue'!F182</f>
        <v>0</v>
      </c>
      <c r="G47" s="158">
        <f>'Detail Other Revenue'!G182</f>
        <v>0</v>
      </c>
      <c r="H47" s="158">
        <f>'Detail Other Revenue'!H182</f>
        <v>0</v>
      </c>
      <c r="I47" s="158">
        <f>'Detail Other Revenue'!I182</f>
        <v>0</v>
      </c>
      <c r="J47" s="158">
        <f>'Detail Other Revenue'!J182</f>
        <v>0</v>
      </c>
      <c r="K47" s="158">
        <f>'Detail Other Revenue'!K182</f>
        <v>0</v>
      </c>
      <c r="L47" s="158">
        <f>'Detail Other Revenue'!L182</f>
        <v>0</v>
      </c>
      <c r="M47" s="158">
        <f>'Detail Other Revenue'!M182</f>
        <v>0</v>
      </c>
      <c r="N47" s="162">
        <f>'Detail Other Revenue'!N182</f>
        <v>0</v>
      </c>
      <c r="O47" s="46"/>
    </row>
    <row r="48" spans="2:15" ht="16.5" thickBot="1" x14ac:dyDescent="0.25">
      <c r="B48" s="237" t="s">
        <v>126</v>
      </c>
      <c r="C48" s="238"/>
      <c r="D48" s="163"/>
      <c r="E48" s="164">
        <f>'Detail Fund Balance'!E182</f>
        <v>0</v>
      </c>
      <c r="F48" s="164">
        <f>'Detail Fund Balance'!F182</f>
        <v>0</v>
      </c>
      <c r="G48" s="164">
        <f>'Detail Fund Balance'!G182</f>
        <v>0</v>
      </c>
      <c r="H48" s="164">
        <f>'Detail Fund Balance'!H182</f>
        <v>0</v>
      </c>
      <c r="I48" s="164">
        <f>'Detail Fund Balance'!I182</f>
        <v>0</v>
      </c>
      <c r="J48" s="164">
        <f>'Detail Fund Balance'!J182</f>
        <v>0</v>
      </c>
      <c r="K48" s="164">
        <f>'Detail Fund Balance'!K182</f>
        <v>0</v>
      </c>
      <c r="L48" s="164">
        <f>'Detail Fund Balance'!L182</f>
        <v>0</v>
      </c>
      <c r="M48" s="164">
        <f>'Detail Fund Balance'!M182</f>
        <v>0</v>
      </c>
      <c r="N48" s="165">
        <f>'Detail Fund Balance'!N182</f>
        <v>0</v>
      </c>
      <c r="O48" s="46"/>
    </row>
    <row r="49" spans="2:15" ht="16.149999999999999" customHeight="1" x14ac:dyDescent="0.2">
      <c r="B49" s="290" t="s">
        <v>13</v>
      </c>
      <c r="C49" s="291"/>
      <c r="D49" s="269"/>
      <c r="E49" s="267">
        <f>SUM(E13,E22,E31,E40)</f>
        <v>0</v>
      </c>
      <c r="F49" s="267">
        <f t="shared" ref="F49:N49" si="4">SUM(F13,F22,F31,F40)</f>
        <v>0</v>
      </c>
      <c r="G49" s="267">
        <f t="shared" si="4"/>
        <v>0</v>
      </c>
      <c r="H49" s="267">
        <f t="shared" si="4"/>
        <v>0</v>
      </c>
      <c r="I49" s="267">
        <f t="shared" si="4"/>
        <v>0</v>
      </c>
      <c r="J49" s="267">
        <f t="shared" si="4"/>
        <v>0</v>
      </c>
      <c r="K49" s="267">
        <f t="shared" si="4"/>
        <v>0</v>
      </c>
      <c r="L49" s="267">
        <f t="shared" si="4"/>
        <v>0</v>
      </c>
      <c r="M49" s="267">
        <f t="shared" si="4"/>
        <v>0</v>
      </c>
      <c r="N49" s="267">
        <f t="shared" si="4"/>
        <v>0</v>
      </c>
      <c r="O49" s="46"/>
    </row>
    <row r="50" spans="2:15" ht="15.6" customHeight="1" thickBot="1" x14ac:dyDescent="0.25">
      <c r="B50" s="292"/>
      <c r="C50" s="293"/>
      <c r="D50" s="270"/>
      <c r="E50" s="268"/>
      <c r="F50" s="268"/>
      <c r="G50" s="268"/>
      <c r="H50" s="268"/>
      <c r="I50" s="268"/>
      <c r="J50" s="268"/>
      <c r="K50" s="268"/>
      <c r="L50" s="268"/>
      <c r="M50" s="268"/>
      <c r="N50" s="268"/>
      <c r="O50" s="46"/>
    </row>
    <row r="51" spans="2:15" ht="15.75" x14ac:dyDescent="0.2">
      <c r="B51" s="282" t="s">
        <v>132</v>
      </c>
      <c r="C51" s="283"/>
      <c r="D51" s="159"/>
      <c r="E51" s="166">
        <f>SUM(E44,E35,E26,E17)</f>
        <v>0</v>
      </c>
      <c r="F51" s="166">
        <f t="shared" ref="F51:N51" si="5">SUM(F44,F35,F26,F17)</f>
        <v>0</v>
      </c>
      <c r="G51" s="166">
        <f t="shared" si="5"/>
        <v>0</v>
      </c>
      <c r="H51" s="166">
        <f t="shared" si="5"/>
        <v>0</v>
      </c>
      <c r="I51" s="166">
        <f t="shared" si="5"/>
        <v>0</v>
      </c>
      <c r="J51" s="166">
        <f t="shared" si="5"/>
        <v>0</v>
      </c>
      <c r="K51" s="166">
        <f t="shared" si="5"/>
        <v>0</v>
      </c>
      <c r="L51" s="166">
        <f t="shared" si="5"/>
        <v>0</v>
      </c>
      <c r="M51" s="166">
        <f t="shared" si="5"/>
        <v>0</v>
      </c>
      <c r="N51" s="167">
        <f t="shared" si="5"/>
        <v>0</v>
      </c>
      <c r="O51" s="46"/>
    </row>
    <row r="52" spans="2:15" ht="15.75" x14ac:dyDescent="0.2">
      <c r="B52" s="284" t="s">
        <v>133</v>
      </c>
      <c r="C52" s="285"/>
      <c r="D52" s="157"/>
      <c r="E52" s="168">
        <f t="shared" ref="E52:N55" si="6">SUM(E45,E36,E27,E18)</f>
        <v>0</v>
      </c>
      <c r="F52" s="168">
        <f t="shared" si="6"/>
        <v>0</v>
      </c>
      <c r="G52" s="168">
        <f t="shared" si="6"/>
        <v>0</v>
      </c>
      <c r="H52" s="168">
        <f t="shared" si="6"/>
        <v>0</v>
      </c>
      <c r="I52" s="168">
        <f t="shared" si="6"/>
        <v>0</v>
      </c>
      <c r="J52" s="168">
        <f t="shared" si="6"/>
        <v>0</v>
      </c>
      <c r="K52" s="168">
        <f t="shared" si="6"/>
        <v>0</v>
      </c>
      <c r="L52" s="168">
        <f t="shared" si="6"/>
        <v>0</v>
      </c>
      <c r="M52" s="168">
        <f t="shared" si="6"/>
        <v>0</v>
      </c>
      <c r="N52" s="169">
        <f t="shared" si="6"/>
        <v>0</v>
      </c>
      <c r="O52" s="46"/>
    </row>
    <row r="53" spans="2:15" ht="15.75" x14ac:dyDescent="0.2">
      <c r="B53" s="284" t="s">
        <v>134</v>
      </c>
      <c r="C53" s="285"/>
      <c r="D53" s="157"/>
      <c r="E53" s="168">
        <f t="shared" si="6"/>
        <v>0</v>
      </c>
      <c r="F53" s="168">
        <f t="shared" si="6"/>
        <v>0</v>
      </c>
      <c r="G53" s="168">
        <f t="shared" si="6"/>
        <v>0</v>
      </c>
      <c r="H53" s="168">
        <f t="shared" si="6"/>
        <v>0</v>
      </c>
      <c r="I53" s="168">
        <f t="shared" si="6"/>
        <v>0</v>
      </c>
      <c r="J53" s="168">
        <f t="shared" si="6"/>
        <v>0</v>
      </c>
      <c r="K53" s="168">
        <f t="shared" si="6"/>
        <v>0</v>
      </c>
      <c r="L53" s="168">
        <f t="shared" si="6"/>
        <v>0</v>
      </c>
      <c r="M53" s="168">
        <f t="shared" si="6"/>
        <v>0</v>
      </c>
      <c r="N53" s="169">
        <f t="shared" si="6"/>
        <v>0</v>
      </c>
      <c r="O53" s="46"/>
    </row>
    <row r="54" spans="2:15" ht="15.75" x14ac:dyDescent="0.2">
      <c r="B54" s="284" t="s">
        <v>135</v>
      </c>
      <c r="C54" s="285"/>
      <c r="D54" s="157"/>
      <c r="E54" s="168">
        <f t="shared" si="6"/>
        <v>0</v>
      </c>
      <c r="F54" s="168">
        <f t="shared" si="6"/>
        <v>0</v>
      </c>
      <c r="G54" s="168">
        <f t="shared" si="6"/>
        <v>0</v>
      </c>
      <c r="H54" s="168">
        <f t="shared" si="6"/>
        <v>0</v>
      </c>
      <c r="I54" s="168">
        <f t="shared" si="6"/>
        <v>0</v>
      </c>
      <c r="J54" s="168">
        <f t="shared" si="6"/>
        <v>0</v>
      </c>
      <c r="K54" s="168">
        <f t="shared" si="6"/>
        <v>0</v>
      </c>
      <c r="L54" s="168">
        <f t="shared" si="6"/>
        <v>0</v>
      </c>
      <c r="M54" s="168">
        <f t="shared" si="6"/>
        <v>0</v>
      </c>
      <c r="N54" s="169">
        <f t="shared" si="6"/>
        <v>0</v>
      </c>
      <c r="O54" s="46"/>
    </row>
    <row r="55" spans="2:15" ht="16.5" thickBot="1" x14ac:dyDescent="0.25">
      <c r="B55" s="286" t="s">
        <v>136</v>
      </c>
      <c r="C55" s="287"/>
      <c r="D55" s="163"/>
      <c r="E55" s="170">
        <f t="shared" si="6"/>
        <v>0</v>
      </c>
      <c r="F55" s="170">
        <f t="shared" si="6"/>
        <v>0</v>
      </c>
      <c r="G55" s="170">
        <f t="shared" si="6"/>
        <v>0</v>
      </c>
      <c r="H55" s="170">
        <f t="shared" si="6"/>
        <v>0</v>
      </c>
      <c r="I55" s="170">
        <f t="shared" si="6"/>
        <v>0</v>
      </c>
      <c r="J55" s="170">
        <f t="shared" si="6"/>
        <v>0</v>
      </c>
      <c r="K55" s="170">
        <f t="shared" si="6"/>
        <v>0</v>
      </c>
      <c r="L55" s="170">
        <f t="shared" si="6"/>
        <v>0</v>
      </c>
      <c r="M55" s="170">
        <f t="shared" si="6"/>
        <v>0</v>
      </c>
      <c r="N55" s="171">
        <f t="shared" si="6"/>
        <v>0</v>
      </c>
      <c r="O55" s="46"/>
    </row>
    <row r="56" spans="2:15" ht="15.75" x14ac:dyDescent="0.25">
      <c r="B56" s="48"/>
      <c r="C56" s="48"/>
      <c r="D56" s="8"/>
      <c r="E56" s="6"/>
      <c r="F56" s="7"/>
      <c r="G56" s="7"/>
      <c r="H56" s="7"/>
      <c r="I56" s="7"/>
      <c r="J56" s="7"/>
      <c r="K56" s="7"/>
      <c r="L56" s="7"/>
      <c r="M56" s="7"/>
      <c r="N56" s="7"/>
      <c r="O56" s="46"/>
    </row>
    <row r="57" spans="2:15" ht="21" x14ac:dyDescent="0.25">
      <c r="B57" s="154">
        <v>1</v>
      </c>
      <c r="C57" s="289" t="s">
        <v>117</v>
      </c>
      <c r="D57" s="289"/>
      <c r="E57" s="289"/>
      <c r="F57" s="289"/>
      <c r="G57" s="289"/>
      <c r="H57" s="289"/>
      <c r="I57" s="289"/>
      <c r="J57" s="289"/>
      <c r="K57" s="289"/>
      <c r="L57" s="289"/>
      <c r="M57" s="289"/>
      <c r="N57" s="289"/>
      <c r="O57" s="46"/>
    </row>
    <row r="58" spans="2:15" ht="18" customHeight="1" x14ac:dyDescent="0.25">
      <c r="B58" s="154">
        <v>2</v>
      </c>
      <c r="C58" s="288" t="s">
        <v>131</v>
      </c>
      <c r="D58" s="288"/>
      <c r="E58" s="288"/>
      <c r="F58" s="288"/>
      <c r="G58" s="288"/>
      <c r="H58" s="288"/>
      <c r="I58" s="288"/>
      <c r="J58" s="288"/>
      <c r="K58" s="288"/>
      <c r="L58" s="288"/>
      <c r="M58" s="288"/>
      <c r="N58" s="288"/>
      <c r="O58" s="46"/>
    </row>
    <row r="59" spans="2:15" ht="15.6" customHeight="1" x14ac:dyDescent="0.25">
      <c r="B59" s="48"/>
      <c r="C59" s="288"/>
      <c r="D59" s="288"/>
      <c r="E59" s="288"/>
      <c r="F59" s="288"/>
      <c r="G59" s="288"/>
      <c r="H59" s="288"/>
      <c r="I59" s="288"/>
      <c r="J59" s="288"/>
      <c r="K59" s="288"/>
      <c r="L59" s="288"/>
      <c r="M59" s="288"/>
      <c r="N59" s="288"/>
      <c r="O59" s="46"/>
    </row>
    <row r="60" spans="2:15" x14ac:dyDescent="0.2">
      <c r="B60" s="18" t="s">
        <v>0</v>
      </c>
      <c r="C60" s="18"/>
      <c r="E60" s="49"/>
      <c r="F60" s="49"/>
      <c r="G60" s="49"/>
      <c r="H60" s="49"/>
      <c r="I60" s="50"/>
      <c r="J60" s="49"/>
      <c r="K60" s="49"/>
      <c r="L60" s="49"/>
      <c r="M60" s="49"/>
      <c r="N60" s="49"/>
    </row>
    <row r="61" spans="2:15" x14ac:dyDescent="0.2">
      <c r="B61" s="143" t="s">
        <v>23</v>
      </c>
      <c r="C61" s="261"/>
      <c r="D61" s="261"/>
      <c r="E61" s="261"/>
      <c r="F61" s="261"/>
      <c r="G61" s="261"/>
      <c r="H61" s="261"/>
      <c r="I61" s="261"/>
      <c r="J61" s="261"/>
      <c r="K61" s="261"/>
      <c r="L61" s="261"/>
      <c r="M61" s="261"/>
      <c r="N61" s="262"/>
    </row>
    <row r="62" spans="2:15" ht="15.6" customHeight="1" x14ac:dyDescent="0.2">
      <c r="B62" s="142"/>
      <c r="C62" s="263"/>
      <c r="D62" s="263"/>
      <c r="E62" s="263"/>
      <c r="F62" s="263"/>
      <c r="G62" s="263"/>
      <c r="H62" s="263"/>
      <c r="I62" s="263"/>
      <c r="J62" s="263"/>
      <c r="K62" s="263"/>
      <c r="L62" s="263"/>
      <c r="M62" s="263"/>
      <c r="N62" s="264"/>
    </row>
    <row r="63" spans="2:15" ht="15.6" customHeight="1" x14ac:dyDescent="0.2">
      <c r="B63" s="63"/>
      <c r="C63" s="263"/>
      <c r="D63" s="263"/>
      <c r="E63" s="263"/>
      <c r="F63" s="263"/>
      <c r="G63" s="263"/>
      <c r="H63" s="263"/>
      <c r="I63" s="263"/>
      <c r="J63" s="263"/>
      <c r="K63" s="263"/>
      <c r="L63" s="263"/>
      <c r="M63" s="263"/>
      <c r="N63" s="264"/>
    </row>
    <row r="64" spans="2:15" ht="15.6" customHeight="1" x14ac:dyDescent="0.2">
      <c r="B64" s="63"/>
      <c r="C64" s="263"/>
      <c r="D64" s="263"/>
      <c r="E64" s="263"/>
      <c r="F64" s="263"/>
      <c r="G64" s="263"/>
      <c r="H64" s="263"/>
      <c r="I64" s="263"/>
      <c r="J64" s="263"/>
      <c r="K64" s="263"/>
      <c r="L64" s="263"/>
      <c r="M64" s="263"/>
      <c r="N64" s="264"/>
    </row>
    <row r="65" spans="1:14" ht="15.6" customHeight="1" x14ac:dyDescent="0.2">
      <c r="B65" s="63"/>
      <c r="C65" s="263"/>
      <c r="D65" s="263"/>
      <c r="E65" s="263"/>
      <c r="F65" s="263"/>
      <c r="G65" s="263"/>
      <c r="H65" s="263"/>
      <c r="I65" s="263"/>
      <c r="J65" s="263"/>
      <c r="K65" s="263"/>
      <c r="L65" s="263"/>
      <c r="M65" s="263"/>
      <c r="N65" s="264"/>
    </row>
    <row r="66" spans="1:14" ht="15.6" customHeight="1" x14ac:dyDescent="0.2">
      <c r="B66" s="63"/>
      <c r="C66" s="265"/>
      <c r="D66" s="265"/>
      <c r="E66" s="265"/>
      <c r="F66" s="265"/>
      <c r="G66" s="265"/>
      <c r="H66" s="265"/>
      <c r="I66" s="265"/>
      <c r="J66" s="265"/>
      <c r="K66" s="265"/>
      <c r="L66" s="265"/>
      <c r="M66" s="265"/>
      <c r="N66" s="266"/>
    </row>
    <row r="67" spans="1:14" ht="15.75" x14ac:dyDescent="0.25">
      <c r="B67" s="21"/>
      <c r="C67" s="21"/>
      <c r="D67" s="47"/>
      <c r="E67" s="47"/>
      <c r="F67" s="47"/>
      <c r="G67" s="47"/>
      <c r="H67" s="47"/>
      <c r="I67" s="47"/>
      <c r="J67" s="47"/>
      <c r="K67" s="47"/>
      <c r="L67" s="47"/>
      <c r="M67" s="47"/>
    </row>
    <row r="68" spans="1:14" x14ac:dyDescent="0.2">
      <c r="A68" s="63"/>
      <c r="B68" s="151" t="s">
        <v>115</v>
      </c>
      <c r="C68" s="255" t="str">
        <f>Cover!D22</f>
        <v>Full Name</v>
      </c>
      <c r="D68" s="256"/>
    </row>
    <row r="69" spans="1:14" x14ac:dyDescent="0.2">
      <c r="B69" s="152" t="s">
        <v>114</v>
      </c>
      <c r="C69" s="277" t="str">
        <f>Cover!D23</f>
        <v>xxx-xxx-xxxx</v>
      </c>
      <c r="D69" s="278"/>
    </row>
    <row r="70" spans="1:14" x14ac:dyDescent="0.2">
      <c r="B70" s="153" t="s">
        <v>116</v>
      </c>
      <c r="C70" s="257">
        <f>Cover!D24</f>
        <v>45839</v>
      </c>
      <c r="D70" s="258"/>
    </row>
    <row r="71" spans="1:14" x14ac:dyDescent="0.2">
      <c r="M71" s="51"/>
    </row>
    <row r="72" spans="1:14" x14ac:dyDescent="0.2">
      <c r="M72" s="51"/>
      <c r="N72" s="52"/>
    </row>
  </sheetData>
  <mergeCells count="108">
    <mergeCell ref="B51:C51"/>
    <mergeCell ref="B52:C52"/>
    <mergeCell ref="B53:C53"/>
    <mergeCell ref="B54:C54"/>
    <mergeCell ref="B55:C55"/>
    <mergeCell ref="C58:N59"/>
    <mergeCell ref="C57:N57"/>
    <mergeCell ref="N40:N43"/>
    <mergeCell ref="E40:E43"/>
    <mergeCell ref="F40:F43"/>
    <mergeCell ref="G40:G43"/>
    <mergeCell ref="H40:H43"/>
    <mergeCell ref="I40:I43"/>
    <mergeCell ref="J40:J43"/>
    <mergeCell ref="K40:K43"/>
    <mergeCell ref="M40:M43"/>
    <mergeCell ref="N49:N50"/>
    <mergeCell ref="H49:H50"/>
    <mergeCell ref="I49:I50"/>
    <mergeCell ref="J49:J50"/>
    <mergeCell ref="K49:K50"/>
    <mergeCell ref="L49:L50"/>
    <mergeCell ref="M49:M50"/>
    <mergeCell ref="B49:C50"/>
    <mergeCell ref="F22:F25"/>
    <mergeCell ref="G22:G25"/>
    <mergeCell ref="H22:H25"/>
    <mergeCell ref="I22:I25"/>
    <mergeCell ref="J22:J25"/>
    <mergeCell ref="K22:K25"/>
    <mergeCell ref="J31:J34"/>
    <mergeCell ref="K31:K34"/>
    <mergeCell ref="L40:L43"/>
    <mergeCell ref="L31:L34"/>
    <mergeCell ref="F31:F34"/>
    <mergeCell ref="G31:G34"/>
    <mergeCell ref="I13:I16"/>
    <mergeCell ref="L13:L16"/>
    <mergeCell ref="M22:M25"/>
    <mergeCell ref="H31:H34"/>
    <mergeCell ref="I31:I34"/>
    <mergeCell ref="D31:D34"/>
    <mergeCell ref="D40:D43"/>
    <mergeCell ref="L22:L25"/>
    <mergeCell ref="N9:N12"/>
    <mergeCell ref="F13:F16"/>
    <mergeCell ref="G13:G16"/>
    <mergeCell ref="H13:H16"/>
    <mergeCell ref="J13:J16"/>
    <mergeCell ref="K13:K16"/>
    <mergeCell ref="M13:M16"/>
    <mergeCell ref="N13:N16"/>
    <mergeCell ref="I9:I12"/>
    <mergeCell ref="J9:J12"/>
    <mergeCell ref="K9:K12"/>
    <mergeCell ref="L9:L12"/>
    <mergeCell ref="M31:M34"/>
    <mergeCell ref="N31:N34"/>
    <mergeCell ref="N22:N25"/>
    <mergeCell ref="E31:E34"/>
    <mergeCell ref="E22:E25"/>
    <mergeCell ref="C68:D68"/>
    <mergeCell ref="C70:D70"/>
    <mergeCell ref="E13:E16"/>
    <mergeCell ref="F9:F12"/>
    <mergeCell ref="G9:G12"/>
    <mergeCell ref="H9:H12"/>
    <mergeCell ref="C61:N66"/>
    <mergeCell ref="G49:G50"/>
    <mergeCell ref="E49:E50"/>
    <mergeCell ref="F49:F50"/>
    <mergeCell ref="D49:D50"/>
    <mergeCell ref="E9:E12"/>
    <mergeCell ref="D9:D12"/>
    <mergeCell ref="B22:C25"/>
    <mergeCell ref="D22:D25"/>
    <mergeCell ref="B31:C34"/>
    <mergeCell ref="B40:C43"/>
    <mergeCell ref="B9:C12"/>
    <mergeCell ref="B17:C17"/>
    <mergeCell ref="B18:C18"/>
    <mergeCell ref="C69:D69"/>
    <mergeCell ref="B45:C45"/>
    <mergeCell ref="B46:C46"/>
    <mergeCell ref="B47:C47"/>
    <mergeCell ref="B48:C48"/>
    <mergeCell ref="B44:C44"/>
    <mergeCell ref="B39:C39"/>
    <mergeCell ref="M6:N6"/>
    <mergeCell ref="D2:M2"/>
    <mergeCell ref="D3:M3"/>
    <mergeCell ref="D4:M4"/>
    <mergeCell ref="D5:M5"/>
    <mergeCell ref="B13:C16"/>
    <mergeCell ref="D13:D16"/>
    <mergeCell ref="M9:M12"/>
    <mergeCell ref="B19:C19"/>
    <mergeCell ref="B20:C20"/>
    <mergeCell ref="B21:C21"/>
    <mergeCell ref="B26:C26"/>
    <mergeCell ref="B27:C27"/>
    <mergeCell ref="B28:C28"/>
    <mergeCell ref="B29:C29"/>
    <mergeCell ref="B30:C30"/>
    <mergeCell ref="B35:C35"/>
    <mergeCell ref="B36:C36"/>
    <mergeCell ref="B37:C37"/>
    <mergeCell ref="B38:C38"/>
  </mergeCells>
  <phoneticPr fontId="7" type="noConversion"/>
  <printOptions horizontalCentered="1"/>
  <pageMargins left="0.25" right="0.25" top="0.75" bottom="0.5" header="0.5" footer="0.5"/>
  <pageSetup scale="55" orientation="landscape" r:id="rId1"/>
  <headerFooter alignWithMargins="0">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5">
    <pageSetUpPr fitToPage="1"/>
  </sheetPr>
  <dimension ref="A2:P203"/>
  <sheetViews>
    <sheetView showGridLines="0" zoomScale="70" zoomScaleNormal="70" workbookViewId="0">
      <pane xSplit="4" ySplit="12" topLeftCell="E13" activePane="bottomRight" state="frozen"/>
      <selection pane="topRight" activeCell="E1" sqref="E1"/>
      <selection pane="bottomLeft" activeCell="A13" sqref="A13"/>
      <selection pane="bottomRight" activeCell="F40" sqref="F40"/>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1:16" ht="20.25" x14ac:dyDescent="0.3">
      <c r="B2" s="172" t="s">
        <v>137</v>
      </c>
      <c r="D2" s="8"/>
      <c r="E2" s="242" t="str">
        <f>+Cover!B6</f>
        <v>Business Unit Number and Agency Name</v>
      </c>
      <c r="F2" s="242"/>
      <c r="G2" s="242"/>
      <c r="H2" s="242"/>
      <c r="I2" s="242"/>
      <c r="J2" s="242"/>
      <c r="K2" s="242"/>
      <c r="L2" s="242"/>
      <c r="M2" s="242"/>
      <c r="N2" s="4">
        <f ca="1">NOW()</f>
        <v>45810.42807303241</v>
      </c>
      <c r="P2" s="102"/>
    </row>
    <row r="3" spans="1:16" ht="15.75" x14ac:dyDescent="0.25">
      <c r="D3" s="8"/>
      <c r="E3" s="242" t="str">
        <f>Cover!B20</f>
        <v>Based on NMS Budget Vs Actuals Report by Pcode dated MM/DD/YYYY</v>
      </c>
      <c r="F3" s="242"/>
      <c r="G3" s="242"/>
      <c r="H3" s="242"/>
      <c r="I3" s="242"/>
      <c r="J3" s="242"/>
      <c r="K3" s="242"/>
      <c r="L3" s="242"/>
      <c r="M3" s="242"/>
      <c r="N3" s="5">
        <f ca="1">NOW()</f>
        <v>45810.42807303241</v>
      </c>
      <c r="P3" s="102"/>
    </row>
    <row r="4" spans="1:16" ht="15.75" x14ac:dyDescent="0.25">
      <c r="D4" s="8"/>
      <c r="E4" s="243" t="str">
        <f>Cover!B7</f>
        <v>Pcode Number and Program Name</v>
      </c>
      <c r="F4" s="243"/>
      <c r="G4" s="243"/>
      <c r="H4" s="243"/>
      <c r="I4" s="243"/>
      <c r="J4" s="243"/>
      <c r="K4" s="243"/>
      <c r="L4" s="243"/>
      <c r="M4" s="243"/>
      <c r="P4" s="102"/>
    </row>
    <row r="5" spans="1:16" ht="15.75" x14ac:dyDescent="0.25">
      <c r="D5" s="8"/>
      <c r="E5" s="242" t="str">
        <f>Cover!B19</f>
        <v>FY26</v>
      </c>
      <c r="F5" s="242"/>
      <c r="G5" s="242"/>
      <c r="H5" s="242"/>
      <c r="I5" s="242"/>
      <c r="J5" s="242"/>
      <c r="K5" s="242"/>
      <c r="L5" s="242"/>
      <c r="M5" s="242"/>
      <c r="P5" s="102"/>
    </row>
    <row r="6" spans="1:16" ht="16.899999999999999" customHeight="1" thickBot="1" x14ac:dyDescent="0.25">
      <c r="K6" s="321" t="str">
        <f ca="1">CELL("filename")</f>
        <v>\\dfafsvr\sbd$\DiegoJ\Budget Projections Template\[FY26 Budget Projections Template 6.2025.xlsx]Salary Projections Other Revenu</v>
      </c>
      <c r="L6" s="321"/>
      <c r="M6" s="321"/>
      <c r="N6" s="321"/>
    </row>
    <row r="7" spans="1:16" ht="16.5" thickBot="1" x14ac:dyDescent="0.3">
      <c r="D7" s="8"/>
      <c r="E7" s="54" t="s">
        <v>1</v>
      </c>
      <c r="F7" s="55" t="s">
        <v>2</v>
      </c>
      <c r="G7" s="55" t="s">
        <v>3</v>
      </c>
      <c r="H7" s="55" t="s">
        <v>4</v>
      </c>
      <c r="I7" s="55" t="s">
        <v>5</v>
      </c>
      <c r="J7" s="55" t="s">
        <v>6</v>
      </c>
      <c r="K7" s="55" t="s">
        <v>7</v>
      </c>
      <c r="L7" s="55" t="s">
        <v>8</v>
      </c>
      <c r="M7" s="55" t="s">
        <v>9</v>
      </c>
      <c r="N7" s="56" t="s">
        <v>35</v>
      </c>
      <c r="P7" s="102"/>
    </row>
    <row r="8" spans="1: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1:16" ht="15.6" customHeight="1" x14ac:dyDescent="0.2">
      <c r="B9" s="275" t="s">
        <v>89</v>
      </c>
      <c r="C9" s="307"/>
      <c r="D9" s="296" t="s">
        <v>88</v>
      </c>
      <c r="E9" s="250" t="s">
        <v>81</v>
      </c>
      <c r="F9" s="250" t="s">
        <v>82</v>
      </c>
      <c r="G9" s="250" t="s">
        <v>83</v>
      </c>
      <c r="H9" s="250" t="s">
        <v>84</v>
      </c>
      <c r="I9" s="250" t="s">
        <v>90</v>
      </c>
      <c r="J9" s="250" t="s">
        <v>91</v>
      </c>
      <c r="K9" s="250" t="s">
        <v>85</v>
      </c>
      <c r="L9" s="250" t="s">
        <v>86</v>
      </c>
      <c r="M9" s="250" t="s">
        <v>108</v>
      </c>
      <c r="N9" s="279" t="s">
        <v>87</v>
      </c>
      <c r="P9" s="102"/>
    </row>
    <row r="10" spans="1:16" ht="16.149999999999999" customHeight="1" x14ac:dyDescent="0.2">
      <c r="B10" s="246"/>
      <c r="C10" s="308"/>
      <c r="D10" s="297"/>
      <c r="E10" s="251"/>
      <c r="F10" s="251"/>
      <c r="G10" s="251"/>
      <c r="H10" s="251"/>
      <c r="I10" s="251"/>
      <c r="J10" s="251"/>
      <c r="K10" s="251"/>
      <c r="L10" s="251"/>
      <c r="M10" s="251" t="s">
        <v>12</v>
      </c>
      <c r="N10" s="280"/>
    </row>
    <row r="11" spans="1:16" ht="16.149999999999999" customHeight="1" x14ac:dyDescent="0.2">
      <c r="B11" s="246"/>
      <c r="C11" s="308"/>
      <c r="D11" s="297"/>
      <c r="E11" s="251"/>
      <c r="F11" s="251"/>
      <c r="G11" s="251" t="s">
        <v>18</v>
      </c>
      <c r="H11" s="251" t="s">
        <v>14</v>
      </c>
      <c r="I11" s="251" t="s">
        <v>10</v>
      </c>
      <c r="J11" s="251" t="s">
        <v>11</v>
      </c>
      <c r="K11" s="251" t="s">
        <v>13</v>
      </c>
      <c r="L11" s="251" t="s">
        <v>64</v>
      </c>
      <c r="M11" s="251" t="s">
        <v>16</v>
      </c>
      <c r="N11" s="280" t="s">
        <v>17</v>
      </c>
      <c r="P11" s="102"/>
    </row>
    <row r="12" spans="1:16" ht="16.899999999999999" customHeight="1" x14ac:dyDescent="0.2">
      <c r="B12" s="246"/>
      <c r="C12" s="308"/>
      <c r="D12" s="297"/>
      <c r="E12" s="252"/>
      <c r="F12" s="252"/>
      <c r="G12" s="252" t="s">
        <v>62</v>
      </c>
      <c r="H12" s="252" t="s">
        <v>18</v>
      </c>
      <c r="I12" s="252" t="s">
        <v>15</v>
      </c>
      <c r="J12" s="252" t="str">
        <f>I12</f>
        <v>YR-TO-DATE</v>
      </c>
      <c r="K12" s="252" t="s">
        <v>63</v>
      </c>
      <c r="L12" s="252" t="s">
        <v>17</v>
      </c>
      <c r="M12" s="252" t="s">
        <v>80</v>
      </c>
      <c r="N12" s="281" t="s">
        <v>19</v>
      </c>
      <c r="P12" s="102"/>
    </row>
    <row r="13" spans="1:16" ht="15" customHeight="1" x14ac:dyDescent="0.2">
      <c r="B13" s="309"/>
      <c r="C13" s="310"/>
      <c r="D13" s="103"/>
      <c r="E13" s="104"/>
      <c r="F13" s="105"/>
      <c r="G13" s="105"/>
      <c r="H13" s="105"/>
      <c r="I13" s="105" t="s">
        <v>0</v>
      </c>
      <c r="J13" s="105"/>
      <c r="K13" s="105"/>
      <c r="L13" s="105"/>
      <c r="M13" s="105"/>
      <c r="N13" s="106"/>
      <c r="P13" s="102"/>
    </row>
    <row r="14" spans="1:16" ht="15.75" x14ac:dyDescent="0.25">
      <c r="A14" s="35"/>
      <c r="B14" s="302" t="s">
        <v>142</v>
      </c>
      <c r="C14" s="303"/>
      <c r="D14" s="212" t="s">
        <v>158</v>
      </c>
      <c r="E14" s="125"/>
      <c r="F14" s="126"/>
      <c r="G14" s="126"/>
      <c r="H14" s="74">
        <f>SUM(F14:G14)</f>
        <v>0</v>
      </c>
      <c r="I14" s="126"/>
      <c r="J14" s="74">
        <v>0</v>
      </c>
      <c r="K14" s="68">
        <f>I14+J14</f>
        <v>0</v>
      </c>
      <c r="L14" s="68">
        <f>+H14-K14</f>
        <v>0</v>
      </c>
      <c r="M14" s="74">
        <f>'Salary Projections General Fund'!S14</f>
        <v>0</v>
      </c>
      <c r="N14" s="69">
        <f>+L14-M14</f>
        <v>0</v>
      </c>
      <c r="O14" s="109"/>
      <c r="P14" s="102"/>
    </row>
    <row r="15" spans="1:16" ht="15.75" x14ac:dyDescent="0.25">
      <c r="A15" s="35"/>
      <c r="B15" s="302" t="s">
        <v>44</v>
      </c>
      <c r="C15" s="303"/>
      <c r="D15" s="212" t="s">
        <v>159</v>
      </c>
      <c r="E15" s="125"/>
      <c r="F15" s="126"/>
      <c r="G15" s="126"/>
      <c r="H15" s="74">
        <f t="shared" ref="H15:H31" si="0">SUM(F15:G15)</f>
        <v>0</v>
      </c>
      <c r="I15" s="126"/>
      <c r="J15" s="74">
        <v>0</v>
      </c>
      <c r="K15" s="68">
        <f t="shared" ref="K15:K31" si="1">I15+J15</f>
        <v>0</v>
      </c>
      <c r="L15" s="68">
        <f t="shared" ref="L15:L32" si="2">+H15-K15</f>
        <v>0</v>
      </c>
      <c r="M15" s="74">
        <f>'Salary Projections General Fund'!S15</f>
        <v>0</v>
      </c>
      <c r="N15" s="69">
        <f t="shared" ref="N15:N31" si="3">+L15-M15</f>
        <v>0</v>
      </c>
      <c r="O15" s="109"/>
      <c r="P15" s="102"/>
    </row>
    <row r="16" spans="1:16" ht="15.75" x14ac:dyDescent="0.25">
      <c r="A16" s="35"/>
      <c r="B16" s="302" t="s">
        <v>143</v>
      </c>
      <c r="C16" s="303"/>
      <c r="D16" s="212" t="s">
        <v>160</v>
      </c>
      <c r="E16" s="125"/>
      <c r="F16" s="126"/>
      <c r="G16" s="126"/>
      <c r="H16" s="74">
        <f t="shared" si="0"/>
        <v>0</v>
      </c>
      <c r="I16" s="126"/>
      <c r="J16" s="74">
        <v>0</v>
      </c>
      <c r="K16" s="68">
        <f t="shared" si="1"/>
        <v>0</v>
      </c>
      <c r="L16" s="68">
        <f t="shared" si="2"/>
        <v>0</v>
      </c>
      <c r="M16" s="74">
        <f>'Salary Projections General Fund'!S16</f>
        <v>0</v>
      </c>
      <c r="N16" s="69">
        <f t="shared" si="3"/>
        <v>0</v>
      </c>
      <c r="O16" s="109"/>
      <c r="P16" s="102"/>
    </row>
    <row r="17" spans="1:15" ht="15.75" x14ac:dyDescent="0.25">
      <c r="A17" s="35"/>
      <c r="B17" s="302" t="s">
        <v>144</v>
      </c>
      <c r="C17" s="303"/>
      <c r="D17" s="212" t="s">
        <v>161</v>
      </c>
      <c r="E17" s="125"/>
      <c r="F17" s="126"/>
      <c r="G17" s="126"/>
      <c r="H17" s="74">
        <f t="shared" si="0"/>
        <v>0</v>
      </c>
      <c r="I17" s="126"/>
      <c r="J17" s="74">
        <v>0</v>
      </c>
      <c r="K17" s="68">
        <f t="shared" si="1"/>
        <v>0</v>
      </c>
      <c r="L17" s="68">
        <f t="shared" si="2"/>
        <v>0</v>
      </c>
      <c r="M17" s="74">
        <f>'Salary Projections General Fund'!S17</f>
        <v>0</v>
      </c>
      <c r="N17" s="69">
        <f t="shared" si="3"/>
        <v>0</v>
      </c>
      <c r="O17" s="109"/>
    </row>
    <row r="18" spans="1:15" ht="15.75" x14ac:dyDescent="0.25">
      <c r="A18" s="35"/>
      <c r="B18" s="302" t="s">
        <v>145</v>
      </c>
      <c r="C18" s="303"/>
      <c r="D18" s="212" t="s">
        <v>162</v>
      </c>
      <c r="E18" s="125"/>
      <c r="F18" s="126"/>
      <c r="G18" s="126"/>
      <c r="H18" s="74">
        <f t="shared" si="0"/>
        <v>0</v>
      </c>
      <c r="I18" s="126"/>
      <c r="J18" s="74">
        <v>0</v>
      </c>
      <c r="K18" s="68">
        <f t="shared" si="1"/>
        <v>0</v>
      </c>
      <c r="L18" s="68">
        <f t="shared" si="2"/>
        <v>0</v>
      </c>
      <c r="M18" s="74">
        <f>'Salary Projections General Fund'!S18</f>
        <v>0</v>
      </c>
      <c r="N18" s="69">
        <f t="shared" si="3"/>
        <v>0</v>
      </c>
      <c r="O18" s="109"/>
    </row>
    <row r="19" spans="1:15" ht="15.75" x14ac:dyDescent="0.25">
      <c r="A19" s="35"/>
      <c r="B19" s="302" t="s">
        <v>146</v>
      </c>
      <c r="C19" s="303"/>
      <c r="D19" s="212" t="s">
        <v>163</v>
      </c>
      <c r="E19" s="125"/>
      <c r="F19" s="126"/>
      <c r="G19" s="126"/>
      <c r="H19" s="74">
        <f t="shared" si="0"/>
        <v>0</v>
      </c>
      <c r="I19" s="126"/>
      <c r="J19" s="74">
        <v>0</v>
      </c>
      <c r="K19" s="68">
        <f t="shared" si="1"/>
        <v>0</v>
      </c>
      <c r="L19" s="68">
        <f t="shared" si="2"/>
        <v>0</v>
      </c>
      <c r="M19" s="74">
        <f>'Salary Projections General Fund'!S19</f>
        <v>0</v>
      </c>
      <c r="N19" s="69">
        <f t="shared" si="3"/>
        <v>0</v>
      </c>
      <c r="O19" s="109"/>
    </row>
    <row r="20" spans="1:15" ht="15.75" x14ac:dyDescent="0.25">
      <c r="A20" s="35"/>
      <c r="B20" s="302" t="s">
        <v>147</v>
      </c>
      <c r="C20" s="303"/>
      <c r="D20" s="212" t="s">
        <v>164</v>
      </c>
      <c r="E20" s="125"/>
      <c r="F20" s="126"/>
      <c r="G20" s="126"/>
      <c r="H20" s="74">
        <f t="shared" si="0"/>
        <v>0</v>
      </c>
      <c r="I20" s="126"/>
      <c r="J20" s="74">
        <v>0</v>
      </c>
      <c r="K20" s="68">
        <f t="shared" si="1"/>
        <v>0</v>
      </c>
      <c r="L20" s="68">
        <f t="shared" si="2"/>
        <v>0</v>
      </c>
      <c r="M20" s="74">
        <f>'Salary Projections General Fund'!S20</f>
        <v>0</v>
      </c>
      <c r="N20" s="69">
        <f t="shared" si="3"/>
        <v>0</v>
      </c>
      <c r="O20" s="109"/>
    </row>
    <row r="21" spans="1:15" ht="15.75" x14ac:dyDescent="0.25">
      <c r="A21" s="35"/>
      <c r="B21" s="302" t="s">
        <v>148</v>
      </c>
      <c r="C21" s="303"/>
      <c r="D21" s="212" t="s">
        <v>165</v>
      </c>
      <c r="E21" s="125"/>
      <c r="F21" s="126"/>
      <c r="G21" s="126"/>
      <c r="H21" s="74">
        <f t="shared" si="0"/>
        <v>0</v>
      </c>
      <c r="I21" s="126"/>
      <c r="J21" s="74">
        <v>0</v>
      </c>
      <c r="K21" s="68">
        <f t="shared" si="1"/>
        <v>0</v>
      </c>
      <c r="L21" s="68">
        <f t="shared" si="2"/>
        <v>0</v>
      </c>
      <c r="M21" s="74">
        <f>'Salary Projections General Fund'!S21</f>
        <v>0</v>
      </c>
      <c r="N21" s="69">
        <f t="shared" si="3"/>
        <v>0</v>
      </c>
      <c r="O21" s="109"/>
    </row>
    <row r="22" spans="1:15" ht="15.75" x14ac:dyDescent="0.25">
      <c r="A22" s="35"/>
      <c r="B22" s="302" t="s">
        <v>48</v>
      </c>
      <c r="C22" s="303"/>
      <c r="D22" s="212" t="s">
        <v>166</v>
      </c>
      <c r="E22" s="125"/>
      <c r="F22" s="126"/>
      <c r="G22" s="126"/>
      <c r="H22" s="74">
        <f t="shared" si="0"/>
        <v>0</v>
      </c>
      <c r="I22" s="126"/>
      <c r="J22" s="74">
        <v>0</v>
      </c>
      <c r="K22" s="68">
        <f t="shared" si="1"/>
        <v>0</v>
      </c>
      <c r="L22" s="68">
        <f t="shared" si="2"/>
        <v>0</v>
      </c>
      <c r="M22" s="74">
        <f>'Salary Projections General Fund'!S22</f>
        <v>0</v>
      </c>
      <c r="N22" s="69">
        <f t="shared" si="3"/>
        <v>0</v>
      </c>
      <c r="O22" s="109"/>
    </row>
    <row r="23" spans="1:15" ht="15.75" x14ac:dyDescent="0.25">
      <c r="A23" s="35"/>
      <c r="B23" s="302" t="s">
        <v>149</v>
      </c>
      <c r="C23" s="303"/>
      <c r="D23" s="212" t="s">
        <v>167</v>
      </c>
      <c r="E23" s="125"/>
      <c r="F23" s="126"/>
      <c r="G23" s="126"/>
      <c r="H23" s="74">
        <f t="shared" si="0"/>
        <v>0</v>
      </c>
      <c r="I23" s="126"/>
      <c r="J23" s="74">
        <v>0</v>
      </c>
      <c r="K23" s="68">
        <f t="shared" si="1"/>
        <v>0</v>
      </c>
      <c r="L23" s="68">
        <f t="shared" si="2"/>
        <v>0</v>
      </c>
      <c r="M23" s="74">
        <f>'Salary Projections General Fund'!S30</f>
        <v>0</v>
      </c>
      <c r="N23" s="69">
        <f t="shared" si="3"/>
        <v>0</v>
      </c>
      <c r="O23" s="109"/>
    </row>
    <row r="24" spans="1:15" ht="15.75" x14ac:dyDescent="0.25">
      <c r="A24" s="35"/>
      <c r="B24" s="302" t="s">
        <v>50</v>
      </c>
      <c r="C24" s="303"/>
      <c r="D24" s="212" t="s">
        <v>168</v>
      </c>
      <c r="E24" s="125"/>
      <c r="F24" s="126"/>
      <c r="G24" s="126"/>
      <c r="H24" s="74">
        <f t="shared" si="0"/>
        <v>0</v>
      </c>
      <c r="I24" s="126"/>
      <c r="J24" s="74">
        <v>0</v>
      </c>
      <c r="K24" s="68">
        <f t="shared" si="1"/>
        <v>0</v>
      </c>
      <c r="L24" s="68">
        <f t="shared" si="2"/>
        <v>0</v>
      </c>
      <c r="M24" s="74">
        <f>'Salary Projections General Fund'!S31</f>
        <v>0</v>
      </c>
      <c r="N24" s="69">
        <f t="shared" si="3"/>
        <v>0</v>
      </c>
      <c r="O24" s="109"/>
    </row>
    <row r="25" spans="1:15" ht="15.75" x14ac:dyDescent="0.25">
      <c r="A25" s="35"/>
      <c r="B25" s="302" t="s">
        <v>150</v>
      </c>
      <c r="C25" s="303"/>
      <c r="D25" s="212" t="s">
        <v>169</v>
      </c>
      <c r="E25" s="125"/>
      <c r="F25" s="126"/>
      <c r="G25" s="126"/>
      <c r="H25" s="74">
        <f t="shared" si="0"/>
        <v>0</v>
      </c>
      <c r="I25" s="126"/>
      <c r="J25" s="74">
        <v>0</v>
      </c>
      <c r="K25" s="68">
        <f t="shared" si="1"/>
        <v>0</v>
      </c>
      <c r="L25" s="68">
        <f t="shared" si="2"/>
        <v>0</v>
      </c>
      <c r="M25" s="74">
        <f>'Salary Projections General Fund'!S32</f>
        <v>0</v>
      </c>
      <c r="N25" s="69">
        <f t="shared" si="3"/>
        <v>0</v>
      </c>
      <c r="O25" s="109"/>
    </row>
    <row r="26" spans="1:15" ht="15.75" x14ac:dyDescent="0.25">
      <c r="A26" s="35"/>
      <c r="B26" s="302" t="s">
        <v>151</v>
      </c>
      <c r="C26" s="303"/>
      <c r="D26" s="212" t="s">
        <v>170</v>
      </c>
      <c r="E26" s="125"/>
      <c r="F26" s="126"/>
      <c r="G26" s="126"/>
      <c r="H26" s="74">
        <f t="shared" si="0"/>
        <v>0</v>
      </c>
      <c r="I26" s="126"/>
      <c r="J26" s="74">
        <v>0</v>
      </c>
      <c r="K26" s="68">
        <f t="shared" si="1"/>
        <v>0</v>
      </c>
      <c r="L26" s="68">
        <f t="shared" si="2"/>
        <v>0</v>
      </c>
      <c r="M26" s="74">
        <f>'Salary Projections General Fund'!S33</f>
        <v>0</v>
      </c>
      <c r="N26" s="69">
        <f t="shared" si="3"/>
        <v>0</v>
      </c>
      <c r="O26" s="109"/>
    </row>
    <row r="27" spans="1:15" ht="15.75" x14ac:dyDescent="0.25">
      <c r="A27" s="35"/>
      <c r="B27" s="302" t="s">
        <v>152</v>
      </c>
      <c r="C27" s="303"/>
      <c r="D27" s="212" t="s">
        <v>419</v>
      </c>
      <c r="E27" s="125"/>
      <c r="F27" s="126"/>
      <c r="G27" s="126"/>
      <c r="H27" s="74">
        <f t="shared" si="0"/>
        <v>0</v>
      </c>
      <c r="I27" s="126"/>
      <c r="J27" s="74">
        <v>0</v>
      </c>
      <c r="K27" s="68">
        <f t="shared" si="1"/>
        <v>0</v>
      </c>
      <c r="L27" s="68">
        <f>+H27-K27</f>
        <v>0</v>
      </c>
      <c r="M27" s="74">
        <f>'Salary Projections General Fund'!S34</f>
        <v>0</v>
      </c>
      <c r="N27" s="69">
        <f>+L27-M27</f>
        <v>0</v>
      </c>
      <c r="O27" s="109"/>
    </row>
    <row r="28" spans="1:15" ht="15.75" x14ac:dyDescent="0.25">
      <c r="A28" s="35"/>
      <c r="B28" s="302" t="s">
        <v>152</v>
      </c>
      <c r="C28" s="303"/>
      <c r="D28" s="212" t="s">
        <v>171</v>
      </c>
      <c r="E28" s="125"/>
      <c r="F28" s="126"/>
      <c r="G28" s="126"/>
      <c r="H28" s="74">
        <f t="shared" si="0"/>
        <v>0</v>
      </c>
      <c r="I28" s="126"/>
      <c r="J28" s="74">
        <v>0</v>
      </c>
      <c r="K28" s="68">
        <f t="shared" si="1"/>
        <v>0</v>
      </c>
      <c r="L28" s="68">
        <f t="shared" si="2"/>
        <v>0</v>
      </c>
      <c r="M28" s="74">
        <f>'Salary Projections General Fund'!S35</f>
        <v>0</v>
      </c>
      <c r="N28" s="69">
        <f t="shared" si="3"/>
        <v>0</v>
      </c>
      <c r="O28" s="109"/>
    </row>
    <row r="29" spans="1:15" ht="15.75" x14ac:dyDescent="0.25">
      <c r="A29" s="35"/>
      <c r="B29" s="302" t="s">
        <v>153</v>
      </c>
      <c r="C29" s="303"/>
      <c r="D29" s="212" t="s">
        <v>172</v>
      </c>
      <c r="E29" s="125"/>
      <c r="F29" s="126"/>
      <c r="G29" s="126"/>
      <c r="H29" s="74">
        <f t="shared" si="0"/>
        <v>0</v>
      </c>
      <c r="I29" s="126"/>
      <c r="J29" s="74">
        <v>0</v>
      </c>
      <c r="K29" s="68">
        <f t="shared" si="1"/>
        <v>0</v>
      </c>
      <c r="L29" s="68">
        <f t="shared" si="2"/>
        <v>0</v>
      </c>
      <c r="M29" s="74">
        <f>'Salary Projections General Fund'!S36</f>
        <v>0</v>
      </c>
      <c r="N29" s="69">
        <f t="shared" si="3"/>
        <v>0</v>
      </c>
      <c r="O29" s="109"/>
    </row>
    <row r="30" spans="1:15" ht="15.75" x14ac:dyDescent="0.25">
      <c r="A30" s="35"/>
      <c r="B30" s="302" t="s">
        <v>154</v>
      </c>
      <c r="C30" s="303"/>
      <c r="D30" s="212" t="s">
        <v>173</v>
      </c>
      <c r="E30" s="125"/>
      <c r="F30" s="126"/>
      <c r="G30" s="126"/>
      <c r="H30" s="74">
        <f t="shared" si="0"/>
        <v>0</v>
      </c>
      <c r="I30" s="126"/>
      <c r="J30" s="74">
        <v>0</v>
      </c>
      <c r="K30" s="68">
        <f t="shared" si="1"/>
        <v>0</v>
      </c>
      <c r="L30" s="68">
        <f t="shared" si="2"/>
        <v>0</v>
      </c>
      <c r="M30" s="74">
        <f>'Salary Projections General Fund'!S37</f>
        <v>0</v>
      </c>
      <c r="N30" s="69">
        <f t="shared" si="3"/>
        <v>0</v>
      </c>
      <c r="O30" s="109"/>
    </row>
    <row r="31" spans="1:15" ht="15.75" x14ac:dyDescent="0.25">
      <c r="A31" s="35"/>
      <c r="B31" s="302" t="s">
        <v>155</v>
      </c>
      <c r="C31" s="303"/>
      <c r="D31" s="212" t="s">
        <v>174</v>
      </c>
      <c r="E31" s="125"/>
      <c r="F31" s="127"/>
      <c r="G31" s="126"/>
      <c r="H31" s="74">
        <f t="shared" si="0"/>
        <v>0</v>
      </c>
      <c r="I31" s="127"/>
      <c r="J31" s="74">
        <v>0</v>
      </c>
      <c r="K31" s="68">
        <f t="shared" si="1"/>
        <v>0</v>
      </c>
      <c r="L31" s="72">
        <f t="shared" si="2"/>
        <v>0</v>
      </c>
      <c r="M31" s="110">
        <f>'Salary Projections General Fund'!S38</f>
        <v>0</v>
      </c>
      <c r="N31" s="69">
        <f t="shared" si="3"/>
        <v>0</v>
      </c>
      <c r="O31" s="109"/>
    </row>
    <row r="32" spans="1:15" ht="15.75" x14ac:dyDescent="0.25">
      <c r="A32" s="35"/>
      <c r="B32" s="302" t="s">
        <v>156</v>
      </c>
      <c r="C32" s="295"/>
      <c r="D32" s="212" t="s">
        <v>175</v>
      </c>
      <c r="E32" s="125"/>
      <c r="F32" s="127"/>
      <c r="G32" s="126"/>
      <c r="H32" s="74">
        <f>SUM(F32:G32)</f>
        <v>0</v>
      </c>
      <c r="I32" s="127"/>
      <c r="J32" s="74">
        <v>0</v>
      </c>
      <c r="K32" s="68">
        <f>I32+J32</f>
        <v>0</v>
      </c>
      <c r="L32" s="72">
        <f t="shared" si="2"/>
        <v>0</v>
      </c>
      <c r="M32" s="110">
        <f>'Salary Projections General Fund'!S39</f>
        <v>0</v>
      </c>
      <c r="N32" s="69">
        <f>+L32-M32</f>
        <v>0</v>
      </c>
      <c r="O32" s="109"/>
    </row>
    <row r="33" spans="1:15" ht="15.75" x14ac:dyDescent="0.25">
      <c r="A33" s="35"/>
      <c r="B33" s="294" t="s">
        <v>157</v>
      </c>
      <c r="C33" s="295"/>
      <c r="D33" s="212" t="s">
        <v>176</v>
      </c>
      <c r="E33" s="125"/>
      <c r="F33" s="125"/>
      <c r="G33" s="125"/>
      <c r="H33" s="74">
        <f>SUM(F33:G33)</f>
        <v>0</v>
      </c>
      <c r="I33" s="127"/>
      <c r="J33" s="74">
        <v>0</v>
      </c>
      <c r="K33" s="68">
        <f t="shared" ref="K33" si="4">I33+J33</f>
        <v>0</v>
      </c>
      <c r="L33" s="72">
        <f t="shared" ref="L33" si="5">+H33-K33</f>
        <v>0</v>
      </c>
      <c r="M33" s="110">
        <f>'Salary Projections General Fund'!S40</f>
        <v>0</v>
      </c>
      <c r="N33" s="69">
        <f t="shared" ref="N33" si="6">+L33-M33</f>
        <v>0</v>
      </c>
      <c r="O33" s="109"/>
    </row>
    <row r="34" spans="1:15" ht="15.75" x14ac:dyDescent="0.25">
      <c r="A34" s="35"/>
      <c r="B34" s="212"/>
      <c r="C34" s="173"/>
      <c r="D34" s="213"/>
      <c r="E34" s="111"/>
      <c r="F34" s="112"/>
      <c r="G34" s="113"/>
      <c r="H34" s="71"/>
      <c r="I34" s="112"/>
      <c r="J34" s="71"/>
      <c r="K34" s="71"/>
      <c r="L34" s="112"/>
      <c r="M34" s="129"/>
      <c r="N34" s="214"/>
      <c r="O34" s="109"/>
    </row>
    <row r="35" spans="1:15" ht="16.149999999999999" customHeight="1" x14ac:dyDescent="0.2">
      <c r="B35" s="311" t="s">
        <v>93</v>
      </c>
      <c r="C35" s="312"/>
      <c r="D35" s="298">
        <v>200</v>
      </c>
      <c r="E35" s="300">
        <f>SUM(E13:E33)</f>
        <v>0</v>
      </c>
      <c r="F35" s="300">
        <f t="shared" ref="F35:G35" si="7">SUM(F13:F33)</f>
        <v>0</v>
      </c>
      <c r="G35" s="300">
        <f t="shared" si="7"/>
        <v>0</v>
      </c>
      <c r="H35" s="300">
        <f t="shared" ref="H35:N35" si="8">SUM(H13:H33)</f>
        <v>0</v>
      </c>
      <c r="I35" s="300">
        <f t="shared" si="8"/>
        <v>0</v>
      </c>
      <c r="J35" s="300">
        <f t="shared" si="8"/>
        <v>0</v>
      </c>
      <c r="K35" s="300">
        <f t="shared" si="8"/>
        <v>0</v>
      </c>
      <c r="L35" s="300">
        <f t="shared" si="8"/>
        <v>0</v>
      </c>
      <c r="M35" s="305">
        <f t="shared" si="8"/>
        <v>0</v>
      </c>
      <c r="N35" s="300">
        <f t="shared" si="8"/>
        <v>0</v>
      </c>
      <c r="O35" s="109"/>
    </row>
    <row r="36" spans="1:15" ht="16.899999999999999" customHeight="1" thickBot="1" x14ac:dyDescent="0.25">
      <c r="B36" s="313"/>
      <c r="C36" s="314"/>
      <c r="D36" s="299"/>
      <c r="E36" s="301"/>
      <c r="F36" s="301"/>
      <c r="G36" s="301"/>
      <c r="H36" s="301"/>
      <c r="I36" s="301"/>
      <c r="J36" s="301"/>
      <c r="K36" s="301"/>
      <c r="L36" s="301"/>
      <c r="M36" s="306"/>
      <c r="N36" s="301"/>
      <c r="O36" s="109"/>
    </row>
    <row r="37" spans="1:15" ht="15.75" thickTop="1" x14ac:dyDescent="0.2">
      <c r="B37" s="309"/>
      <c r="C37" s="310"/>
      <c r="D37" s="114"/>
      <c r="E37" s="108"/>
      <c r="F37" s="68"/>
      <c r="G37" s="68"/>
      <c r="H37" s="68"/>
      <c r="I37" s="68"/>
      <c r="J37" s="68"/>
      <c r="K37" s="68"/>
      <c r="L37" s="68"/>
      <c r="M37" s="74"/>
      <c r="N37" s="69"/>
      <c r="O37" s="109"/>
    </row>
    <row r="38" spans="1:15" ht="15.75" x14ac:dyDescent="0.25">
      <c r="A38" s="35"/>
      <c r="B38" t="s">
        <v>53</v>
      </c>
      <c r="C38" s="210"/>
      <c r="D38" t="s">
        <v>181</v>
      </c>
      <c r="E38" s="125"/>
      <c r="F38" s="126"/>
      <c r="G38" s="126"/>
      <c r="H38" s="74">
        <f t="shared" ref="H38:H43" si="9">SUM(F38:G38)</f>
        <v>0</v>
      </c>
      <c r="I38" s="126"/>
      <c r="J38" s="126"/>
      <c r="K38" s="68">
        <f t="shared" ref="K38:K43" si="10">I38+J38</f>
        <v>0</v>
      </c>
      <c r="L38" s="68">
        <f t="shared" ref="L38:L43" si="11">+H38-K38</f>
        <v>0</v>
      </c>
      <c r="M38" s="126"/>
      <c r="N38" s="69">
        <f t="shared" ref="N38:N43" si="12">+L38-M38</f>
        <v>0</v>
      </c>
      <c r="O38" s="109"/>
    </row>
    <row r="39" spans="1:15" ht="15.75" x14ac:dyDescent="0.25">
      <c r="A39" s="35"/>
      <c r="B39" t="s">
        <v>73</v>
      </c>
      <c r="C39" s="210"/>
      <c r="D39" t="s">
        <v>182</v>
      </c>
      <c r="E39" s="125"/>
      <c r="F39" s="126"/>
      <c r="G39" s="126"/>
      <c r="H39" s="74">
        <f t="shared" si="9"/>
        <v>0</v>
      </c>
      <c r="I39" s="126"/>
      <c r="J39" s="126"/>
      <c r="K39" s="68">
        <f t="shared" si="10"/>
        <v>0</v>
      </c>
      <c r="L39" s="68">
        <f t="shared" si="11"/>
        <v>0</v>
      </c>
      <c r="M39" s="126"/>
      <c r="N39" s="69">
        <f t="shared" si="12"/>
        <v>0</v>
      </c>
      <c r="O39" s="109"/>
    </row>
    <row r="40" spans="1:15" ht="15.75" x14ac:dyDescent="0.25">
      <c r="A40" s="35"/>
      <c r="B40" t="s">
        <v>177</v>
      </c>
      <c r="C40" s="210"/>
      <c r="D40" t="s">
        <v>183</v>
      </c>
      <c r="E40" s="125"/>
      <c r="F40" s="126"/>
      <c r="G40" s="126"/>
      <c r="H40" s="74">
        <f t="shared" si="9"/>
        <v>0</v>
      </c>
      <c r="I40" s="126"/>
      <c r="J40" s="126"/>
      <c r="K40" s="68">
        <f t="shared" si="10"/>
        <v>0</v>
      </c>
      <c r="L40" s="68">
        <f t="shared" si="11"/>
        <v>0</v>
      </c>
      <c r="M40" s="126"/>
      <c r="N40" s="69">
        <f t="shared" si="12"/>
        <v>0</v>
      </c>
      <c r="O40" s="109"/>
    </row>
    <row r="41" spans="1:15" ht="15.75" x14ac:dyDescent="0.25">
      <c r="A41" s="35"/>
      <c r="B41" t="s">
        <v>74</v>
      </c>
      <c r="C41" s="210"/>
      <c r="D41" t="s">
        <v>184</v>
      </c>
      <c r="E41" s="125"/>
      <c r="F41" s="126"/>
      <c r="G41" s="126"/>
      <c r="H41" s="74">
        <f t="shared" si="9"/>
        <v>0</v>
      </c>
      <c r="I41" s="126"/>
      <c r="J41" s="126"/>
      <c r="K41" s="68">
        <f t="shared" si="10"/>
        <v>0</v>
      </c>
      <c r="L41" s="68">
        <f t="shared" si="11"/>
        <v>0</v>
      </c>
      <c r="M41" s="126"/>
      <c r="N41" s="69">
        <f t="shared" si="12"/>
        <v>0</v>
      </c>
      <c r="O41" s="109"/>
    </row>
    <row r="42" spans="1:15" ht="15.75" x14ac:dyDescent="0.25">
      <c r="A42" s="35"/>
      <c r="B42" t="s">
        <v>178</v>
      </c>
      <c r="C42" s="210"/>
      <c r="D42" t="s">
        <v>185</v>
      </c>
      <c r="E42" s="125"/>
      <c r="F42" s="126"/>
      <c r="G42" s="126"/>
      <c r="H42" s="74">
        <f t="shared" si="9"/>
        <v>0</v>
      </c>
      <c r="I42" s="126"/>
      <c r="J42" s="126"/>
      <c r="K42" s="68">
        <f t="shared" si="10"/>
        <v>0</v>
      </c>
      <c r="L42" s="68">
        <f t="shared" si="11"/>
        <v>0</v>
      </c>
      <c r="M42" s="126"/>
      <c r="N42" s="69">
        <f t="shared" si="12"/>
        <v>0</v>
      </c>
      <c r="O42" s="109"/>
    </row>
    <row r="43" spans="1:15" ht="15.75" x14ac:dyDescent="0.25">
      <c r="A43" s="35"/>
      <c r="B43" t="s">
        <v>420</v>
      </c>
      <c r="C43" s="210"/>
      <c r="D43" t="s">
        <v>186</v>
      </c>
      <c r="E43" s="128"/>
      <c r="F43" s="127"/>
      <c r="G43" s="126"/>
      <c r="H43" s="74">
        <f t="shared" si="9"/>
        <v>0</v>
      </c>
      <c r="I43" s="126"/>
      <c r="J43" s="126"/>
      <c r="K43" s="72">
        <f t="shared" si="10"/>
        <v>0</v>
      </c>
      <c r="L43" s="72">
        <f t="shared" si="11"/>
        <v>0</v>
      </c>
      <c r="M43" s="126"/>
      <c r="N43" s="69">
        <f t="shared" si="12"/>
        <v>0</v>
      </c>
      <c r="O43" s="109"/>
    </row>
    <row r="44" spans="1:15" ht="15.75" x14ac:dyDescent="0.25">
      <c r="A44" s="35"/>
      <c r="B44" t="s">
        <v>54</v>
      </c>
      <c r="C44" s="210"/>
      <c r="D44" t="s">
        <v>187</v>
      </c>
      <c r="E44" s="128"/>
      <c r="F44" s="127"/>
      <c r="G44" s="126"/>
      <c r="H44" s="74">
        <f>SUM(F44:G44)</f>
        <v>0</v>
      </c>
      <c r="I44" s="126"/>
      <c r="J44" s="126"/>
      <c r="K44" s="72">
        <f t="shared" ref="K44:K50" si="13">I44+J44</f>
        <v>0</v>
      </c>
      <c r="L44" s="72">
        <f>+H44-K44</f>
        <v>0</v>
      </c>
      <c r="M44" s="126"/>
      <c r="N44" s="69">
        <f t="shared" ref="N44:N50" si="14">+L44-M44</f>
        <v>0</v>
      </c>
      <c r="O44" s="109"/>
    </row>
    <row r="45" spans="1:15" ht="15" customHeight="1" x14ac:dyDescent="0.25">
      <c r="A45" s="35"/>
      <c r="B45" t="s">
        <v>421</v>
      </c>
      <c r="C45" s="211"/>
      <c r="D45" t="s">
        <v>424</v>
      </c>
      <c r="E45" s="128"/>
      <c r="F45" s="127"/>
      <c r="G45" s="126"/>
      <c r="H45" s="74">
        <f>SUM(F45:G45)</f>
        <v>0</v>
      </c>
      <c r="I45" s="126"/>
      <c r="J45" s="126"/>
      <c r="K45" s="72">
        <f t="shared" si="13"/>
        <v>0</v>
      </c>
      <c r="L45" s="72">
        <f>+H45-K45</f>
        <v>0</v>
      </c>
      <c r="M45" s="126"/>
      <c r="N45" s="69">
        <f t="shared" si="14"/>
        <v>0</v>
      </c>
      <c r="O45" s="109"/>
    </row>
    <row r="46" spans="1:15" ht="15.75" x14ac:dyDescent="0.25">
      <c r="A46" s="35"/>
      <c r="B46" t="s">
        <v>75</v>
      </c>
      <c r="C46" s="210"/>
      <c r="D46" t="s">
        <v>188</v>
      </c>
      <c r="E46" s="128"/>
      <c r="F46" s="127"/>
      <c r="G46" s="126"/>
      <c r="H46" s="74">
        <f>SUM(F46:G46)</f>
        <v>0</v>
      </c>
      <c r="I46" s="126"/>
      <c r="J46" s="126"/>
      <c r="K46" s="72">
        <f t="shared" si="13"/>
        <v>0</v>
      </c>
      <c r="L46" s="72">
        <f>+H46-K46</f>
        <v>0</v>
      </c>
      <c r="M46" s="126"/>
      <c r="N46" s="69">
        <f t="shared" si="14"/>
        <v>0</v>
      </c>
      <c r="O46" s="109"/>
    </row>
    <row r="47" spans="1:15" ht="15.75" x14ac:dyDescent="0.25">
      <c r="A47" s="35"/>
      <c r="B47" t="s">
        <v>422</v>
      </c>
      <c r="C47" s="210"/>
      <c r="D47" t="s">
        <v>425</v>
      </c>
      <c r="E47" s="128"/>
      <c r="F47" s="127"/>
      <c r="G47" s="126"/>
      <c r="H47" s="74">
        <f t="shared" ref="H47:H50" si="15">SUM(F47:G47)</f>
        <v>0</v>
      </c>
      <c r="I47" s="126"/>
      <c r="J47" s="126"/>
      <c r="K47" s="72">
        <f t="shared" si="13"/>
        <v>0</v>
      </c>
      <c r="L47" s="72">
        <f>+H47-K47</f>
        <v>0</v>
      </c>
      <c r="M47" s="126"/>
      <c r="N47" s="69">
        <f t="shared" si="14"/>
        <v>0</v>
      </c>
      <c r="O47" s="109"/>
    </row>
    <row r="48" spans="1:15" ht="15.75" x14ac:dyDescent="0.25">
      <c r="A48" s="35"/>
      <c r="B48" t="s">
        <v>179</v>
      </c>
      <c r="C48" s="216"/>
      <c r="D48" t="s">
        <v>189</v>
      </c>
      <c r="E48" s="128"/>
      <c r="F48" s="127"/>
      <c r="G48" s="126"/>
      <c r="H48" s="74">
        <f t="shared" si="15"/>
        <v>0</v>
      </c>
      <c r="I48" s="126"/>
      <c r="J48" s="126"/>
      <c r="K48" s="72">
        <f t="shared" si="13"/>
        <v>0</v>
      </c>
      <c r="L48" s="72">
        <f t="shared" ref="L48" si="16">+H48-K48</f>
        <v>0</v>
      </c>
      <c r="M48" s="126"/>
      <c r="N48" s="69">
        <f t="shared" si="14"/>
        <v>0</v>
      </c>
      <c r="O48" s="109"/>
    </row>
    <row r="49" spans="1:15" ht="15.75" x14ac:dyDescent="0.25">
      <c r="A49" s="35"/>
      <c r="B49" t="s">
        <v>180</v>
      </c>
      <c r="C49" s="216"/>
      <c r="D49" t="s">
        <v>190</v>
      </c>
      <c r="E49" s="128"/>
      <c r="F49" s="127"/>
      <c r="G49" s="126"/>
      <c r="H49" s="74">
        <f t="shared" si="15"/>
        <v>0</v>
      </c>
      <c r="I49" s="126"/>
      <c r="J49" s="126"/>
      <c r="K49" s="72">
        <f t="shared" si="13"/>
        <v>0</v>
      </c>
      <c r="L49" s="72">
        <f>+H49-K49</f>
        <v>0</v>
      </c>
      <c r="M49" s="126"/>
      <c r="N49" s="69">
        <f t="shared" si="14"/>
        <v>0</v>
      </c>
      <c r="O49" s="109"/>
    </row>
    <row r="50" spans="1:15" ht="15.75" x14ac:dyDescent="0.25">
      <c r="A50" s="35"/>
      <c r="B50" t="s">
        <v>423</v>
      </c>
      <c r="C50" s="216"/>
      <c r="D50" t="s">
        <v>411</v>
      </c>
      <c r="E50" s="128"/>
      <c r="F50" s="127"/>
      <c r="G50" s="126"/>
      <c r="H50" s="74">
        <f t="shared" si="15"/>
        <v>0</v>
      </c>
      <c r="I50" s="126"/>
      <c r="J50" s="126"/>
      <c r="K50" s="72">
        <f t="shared" si="13"/>
        <v>0</v>
      </c>
      <c r="L50" s="72">
        <f>+H50-K50</f>
        <v>0</v>
      </c>
      <c r="M50" s="126"/>
      <c r="N50" s="69">
        <f t="shared" si="14"/>
        <v>0</v>
      </c>
      <c r="O50" s="109"/>
    </row>
    <row r="51" spans="1:15" x14ac:dyDescent="0.2">
      <c r="B51" s="176"/>
      <c r="C51" s="215"/>
      <c r="D51" s="175"/>
      <c r="E51" s="177"/>
      <c r="F51" s="72"/>
      <c r="G51" s="74"/>
      <c r="H51" s="72"/>
      <c r="I51" s="68"/>
      <c r="J51" s="68"/>
      <c r="K51" s="72"/>
      <c r="L51" s="72"/>
      <c r="M51" s="74"/>
      <c r="N51" s="69"/>
      <c r="O51" s="109"/>
    </row>
    <row r="52" spans="1:15" ht="15" customHeight="1" x14ac:dyDescent="0.2">
      <c r="B52" s="311" t="s">
        <v>92</v>
      </c>
      <c r="C52" s="312"/>
      <c r="D52" s="298">
        <v>300</v>
      </c>
      <c r="E52" s="300">
        <f t="shared" ref="E52:M52" si="17">SUM(E37:E50)</f>
        <v>0</v>
      </c>
      <c r="F52" s="300">
        <f t="shared" si="17"/>
        <v>0</v>
      </c>
      <c r="G52" s="300">
        <f t="shared" si="17"/>
        <v>0</v>
      </c>
      <c r="H52" s="300">
        <f t="shared" si="17"/>
        <v>0</v>
      </c>
      <c r="I52" s="300">
        <f t="shared" si="17"/>
        <v>0</v>
      </c>
      <c r="J52" s="300">
        <f t="shared" si="17"/>
        <v>0</v>
      </c>
      <c r="K52" s="300">
        <f t="shared" si="17"/>
        <v>0</v>
      </c>
      <c r="L52" s="300">
        <f t="shared" si="17"/>
        <v>0</v>
      </c>
      <c r="M52" s="300">
        <f t="shared" si="17"/>
        <v>0</v>
      </c>
      <c r="N52" s="300">
        <f>SUM(N37:N50)</f>
        <v>0</v>
      </c>
      <c r="O52" s="109"/>
    </row>
    <row r="53" spans="1:15" ht="16.899999999999999" customHeight="1" thickBot="1" x14ac:dyDescent="0.25">
      <c r="B53" s="313"/>
      <c r="C53" s="314"/>
      <c r="D53" s="299"/>
      <c r="E53" s="301"/>
      <c r="F53" s="301"/>
      <c r="G53" s="301"/>
      <c r="H53" s="301"/>
      <c r="I53" s="301"/>
      <c r="J53" s="301"/>
      <c r="K53" s="301"/>
      <c r="L53" s="301"/>
      <c r="M53" s="301"/>
      <c r="N53" s="301"/>
      <c r="O53" s="109"/>
    </row>
    <row r="54" spans="1:15" ht="15.75" thickTop="1" x14ac:dyDescent="0.2">
      <c r="B54" s="315"/>
      <c r="C54" s="316"/>
      <c r="D54" s="107"/>
      <c r="E54" s="115"/>
      <c r="F54" s="12"/>
      <c r="G54" s="12"/>
      <c r="H54" s="12"/>
      <c r="I54" s="12"/>
      <c r="J54" s="12"/>
      <c r="K54" s="12"/>
      <c r="L54" s="12"/>
      <c r="M54" s="130"/>
      <c r="N54" s="13"/>
      <c r="O54" s="109"/>
    </row>
    <row r="55" spans="1:15" ht="15.75" x14ac:dyDescent="0.25">
      <c r="B55" s="27" t="s">
        <v>191</v>
      </c>
      <c r="C55" s="28"/>
      <c r="D55" t="s">
        <v>276</v>
      </c>
      <c r="E55" s="125"/>
      <c r="F55" s="126"/>
      <c r="G55" s="126"/>
      <c r="H55" s="74">
        <f t="shared" ref="H55:H118" si="18">SUM(F55:G55)</f>
        <v>0</v>
      </c>
      <c r="I55" s="126"/>
      <c r="J55" s="126"/>
      <c r="K55" s="68">
        <f t="shared" ref="K55:K77" si="19">I55+J55</f>
        <v>0</v>
      </c>
      <c r="L55" s="68">
        <f t="shared" ref="L55:L127" si="20">+H55-K55</f>
        <v>0</v>
      </c>
      <c r="M55" s="126"/>
      <c r="N55" s="69">
        <f t="shared" ref="N55:N127" si="21">+L55-M55</f>
        <v>0</v>
      </c>
      <c r="O55" s="109"/>
    </row>
    <row r="56" spans="1:15" ht="15.75" x14ac:dyDescent="0.25">
      <c r="B56" s="27" t="s">
        <v>192</v>
      </c>
      <c r="C56" s="209"/>
      <c r="D56" t="s">
        <v>277</v>
      </c>
      <c r="E56" s="125"/>
      <c r="F56" s="126"/>
      <c r="G56" s="126"/>
      <c r="H56" s="74">
        <f t="shared" si="18"/>
        <v>0</v>
      </c>
      <c r="I56" s="126"/>
      <c r="J56" s="126"/>
      <c r="K56" s="68">
        <f t="shared" si="19"/>
        <v>0</v>
      </c>
      <c r="L56" s="68">
        <f t="shared" si="20"/>
        <v>0</v>
      </c>
      <c r="M56" s="126"/>
      <c r="N56" s="69">
        <f t="shared" si="21"/>
        <v>0</v>
      </c>
      <c r="O56" s="109"/>
    </row>
    <row r="57" spans="1:15" ht="15.75" x14ac:dyDescent="0.25">
      <c r="B57" s="27" t="s">
        <v>193</v>
      </c>
      <c r="C57" s="209"/>
      <c r="D57" t="s">
        <v>278</v>
      </c>
      <c r="E57" s="125"/>
      <c r="F57" s="126"/>
      <c r="G57" s="126"/>
      <c r="H57" s="74">
        <f t="shared" si="18"/>
        <v>0</v>
      </c>
      <c r="I57" s="126"/>
      <c r="J57" s="126"/>
      <c r="K57" s="68">
        <f t="shared" si="19"/>
        <v>0</v>
      </c>
      <c r="L57" s="68">
        <f t="shared" si="20"/>
        <v>0</v>
      </c>
      <c r="M57" s="126"/>
      <c r="N57" s="69">
        <f t="shared" si="21"/>
        <v>0</v>
      </c>
      <c r="O57" s="109"/>
    </row>
    <row r="58" spans="1:15" ht="15.75" x14ac:dyDescent="0.25">
      <c r="B58" s="27" t="s">
        <v>194</v>
      </c>
      <c r="C58" s="209"/>
      <c r="D58" t="s">
        <v>279</v>
      </c>
      <c r="E58" s="125"/>
      <c r="F58" s="126"/>
      <c r="G58" s="126"/>
      <c r="H58" s="74">
        <f t="shared" si="18"/>
        <v>0</v>
      </c>
      <c r="I58" s="126"/>
      <c r="J58" s="126"/>
      <c r="K58" s="68">
        <f t="shared" si="19"/>
        <v>0</v>
      </c>
      <c r="L58" s="68">
        <f>+H58-K58</f>
        <v>0</v>
      </c>
      <c r="M58" s="126"/>
      <c r="N58" s="69">
        <f>+L58-M58</f>
        <v>0</v>
      </c>
      <c r="O58" s="109"/>
    </row>
    <row r="59" spans="1:15" ht="15.75" x14ac:dyDescent="0.25">
      <c r="B59" s="27" t="s">
        <v>195</v>
      </c>
      <c r="C59" s="209"/>
      <c r="D59" t="s">
        <v>280</v>
      </c>
      <c r="E59" s="125"/>
      <c r="F59" s="126"/>
      <c r="G59" s="126"/>
      <c r="H59" s="74">
        <f t="shared" si="18"/>
        <v>0</v>
      </c>
      <c r="I59" s="126"/>
      <c r="J59" s="126"/>
      <c r="K59" s="68">
        <f t="shared" si="19"/>
        <v>0</v>
      </c>
      <c r="L59" s="68">
        <f t="shared" si="20"/>
        <v>0</v>
      </c>
      <c r="M59" s="126"/>
      <c r="N59" s="69">
        <f t="shared" si="21"/>
        <v>0</v>
      </c>
      <c r="O59" s="109"/>
    </row>
    <row r="60" spans="1:15" ht="15.75" x14ac:dyDescent="0.25">
      <c r="B60" s="27" t="s">
        <v>196</v>
      </c>
      <c r="C60" s="209"/>
      <c r="D60" t="s">
        <v>281</v>
      </c>
      <c r="E60" s="125"/>
      <c r="F60" s="126"/>
      <c r="G60" s="126"/>
      <c r="H60" s="74">
        <f t="shared" si="18"/>
        <v>0</v>
      </c>
      <c r="I60" s="126"/>
      <c r="J60" s="126"/>
      <c r="K60" s="68">
        <f t="shared" si="19"/>
        <v>0</v>
      </c>
      <c r="L60" s="68">
        <f t="shared" si="20"/>
        <v>0</v>
      </c>
      <c r="M60" s="126"/>
      <c r="N60" s="69">
        <f t="shared" si="21"/>
        <v>0</v>
      </c>
      <c r="O60" s="109"/>
    </row>
    <row r="61" spans="1:15" ht="15.75" x14ac:dyDescent="0.25">
      <c r="B61" s="27" t="s">
        <v>197</v>
      </c>
      <c r="C61" s="209"/>
      <c r="D61" t="s">
        <v>282</v>
      </c>
      <c r="E61" s="125"/>
      <c r="F61" s="126"/>
      <c r="G61" s="126"/>
      <c r="H61" s="74">
        <f t="shared" si="18"/>
        <v>0</v>
      </c>
      <c r="I61" s="126"/>
      <c r="J61" s="126"/>
      <c r="K61" s="68">
        <f t="shared" si="19"/>
        <v>0</v>
      </c>
      <c r="L61" s="68">
        <f t="shared" si="20"/>
        <v>0</v>
      </c>
      <c r="M61" s="126"/>
      <c r="N61" s="69">
        <f t="shared" si="21"/>
        <v>0</v>
      </c>
      <c r="O61" s="109"/>
    </row>
    <row r="62" spans="1:15" ht="15.75" x14ac:dyDescent="0.25">
      <c r="B62" s="27" t="s">
        <v>198</v>
      </c>
      <c r="C62" s="209"/>
      <c r="D62" t="s">
        <v>283</v>
      </c>
      <c r="E62" s="125"/>
      <c r="F62" s="126"/>
      <c r="G62" s="126"/>
      <c r="H62" s="74">
        <f t="shared" si="18"/>
        <v>0</v>
      </c>
      <c r="I62" s="126"/>
      <c r="J62" s="126"/>
      <c r="K62" s="68">
        <f t="shared" si="19"/>
        <v>0</v>
      </c>
      <c r="L62" s="68">
        <f t="shared" si="20"/>
        <v>0</v>
      </c>
      <c r="M62" s="126"/>
      <c r="N62" s="69">
        <f t="shared" si="21"/>
        <v>0</v>
      </c>
      <c r="O62" s="109"/>
    </row>
    <row r="63" spans="1:15" ht="15.75" x14ac:dyDescent="0.25">
      <c r="B63" s="27" t="s">
        <v>199</v>
      </c>
      <c r="C63" s="209"/>
      <c r="D63" t="s">
        <v>284</v>
      </c>
      <c r="E63" s="125"/>
      <c r="F63" s="126"/>
      <c r="G63" s="126"/>
      <c r="H63" s="74">
        <f t="shared" si="18"/>
        <v>0</v>
      </c>
      <c r="I63" s="126"/>
      <c r="J63" s="126"/>
      <c r="K63" s="68">
        <f t="shared" si="19"/>
        <v>0</v>
      </c>
      <c r="L63" s="68">
        <f t="shared" si="20"/>
        <v>0</v>
      </c>
      <c r="M63" s="126"/>
      <c r="N63" s="69">
        <f t="shared" si="21"/>
        <v>0</v>
      </c>
      <c r="O63" s="109"/>
    </row>
    <row r="64" spans="1:15" ht="15.75" x14ac:dyDescent="0.25">
      <c r="B64" s="27" t="s">
        <v>200</v>
      </c>
      <c r="C64" s="209"/>
      <c r="D64" t="s">
        <v>285</v>
      </c>
      <c r="E64" s="125"/>
      <c r="F64" s="126"/>
      <c r="G64" s="126"/>
      <c r="H64" s="74">
        <f t="shared" si="18"/>
        <v>0</v>
      </c>
      <c r="I64" s="126"/>
      <c r="J64" s="126"/>
      <c r="K64" s="68">
        <f t="shared" si="19"/>
        <v>0</v>
      </c>
      <c r="L64" s="68">
        <f>+H64-K64</f>
        <v>0</v>
      </c>
      <c r="M64" s="126"/>
      <c r="N64" s="69">
        <f>+L64-M64</f>
        <v>0</v>
      </c>
      <c r="O64" s="109"/>
    </row>
    <row r="65" spans="2:15" ht="15.75" x14ac:dyDescent="0.25">
      <c r="B65" s="27" t="s">
        <v>201</v>
      </c>
      <c r="C65" s="209"/>
      <c r="D65" t="s">
        <v>286</v>
      </c>
      <c r="E65" s="125"/>
      <c r="F65" s="126"/>
      <c r="G65" s="126"/>
      <c r="H65" s="74">
        <f t="shared" si="18"/>
        <v>0</v>
      </c>
      <c r="I65" s="126"/>
      <c r="J65" s="126"/>
      <c r="K65" s="68">
        <f t="shared" si="19"/>
        <v>0</v>
      </c>
      <c r="L65" s="68">
        <f t="shared" si="20"/>
        <v>0</v>
      </c>
      <c r="M65" s="126"/>
      <c r="N65" s="69">
        <f t="shared" si="21"/>
        <v>0</v>
      </c>
      <c r="O65" s="109"/>
    </row>
    <row r="66" spans="2:15" ht="15.75" x14ac:dyDescent="0.25">
      <c r="B66" s="27" t="s">
        <v>202</v>
      </c>
      <c r="C66" s="209"/>
      <c r="D66" t="s">
        <v>287</v>
      </c>
      <c r="E66" s="125"/>
      <c r="F66" s="126"/>
      <c r="G66" s="126"/>
      <c r="H66" s="74">
        <f t="shared" si="18"/>
        <v>0</v>
      </c>
      <c r="I66" s="126"/>
      <c r="J66" s="126"/>
      <c r="K66" s="68">
        <f t="shared" si="19"/>
        <v>0</v>
      </c>
      <c r="L66" s="68">
        <f t="shared" si="20"/>
        <v>0</v>
      </c>
      <c r="M66" s="126"/>
      <c r="N66" s="69">
        <f t="shared" si="21"/>
        <v>0</v>
      </c>
      <c r="O66" s="109"/>
    </row>
    <row r="67" spans="2:15" ht="15.75" x14ac:dyDescent="0.25">
      <c r="B67" s="27" t="s">
        <v>203</v>
      </c>
      <c r="C67" s="209"/>
      <c r="D67" t="s">
        <v>288</v>
      </c>
      <c r="E67" s="125"/>
      <c r="F67" s="126"/>
      <c r="G67" s="126"/>
      <c r="H67" s="74">
        <f t="shared" si="18"/>
        <v>0</v>
      </c>
      <c r="I67" s="126"/>
      <c r="J67" s="126"/>
      <c r="K67" s="68">
        <f t="shared" si="19"/>
        <v>0</v>
      </c>
      <c r="L67" s="68">
        <f t="shared" si="20"/>
        <v>0</v>
      </c>
      <c r="M67" s="126"/>
      <c r="N67" s="69">
        <f t="shared" si="21"/>
        <v>0</v>
      </c>
      <c r="O67" s="109"/>
    </row>
    <row r="68" spans="2:15" ht="15.75" x14ac:dyDescent="0.25">
      <c r="B68" s="27" t="s">
        <v>426</v>
      </c>
      <c r="C68" s="209"/>
      <c r="D68" t="s">
        <v>289</v>
      </c>
      <c r="E68" s="125"/>
      <c r="F68" s="126"/>
      <c r="G68" s="126"/>
      <c r="H68" s="74">
        <f t="shared" si="18"/>
        <v>0</v>
      </c>
      <c r="I68" s="126"/>
      <c r="J68" s="126"/>
      <c r="K68" s="68">
        <f t="shared" si="19"/>
        <v>0</v>
      </c>
      <c r="L68" s="68">
        <f t="shared" si="20"/>
        <v>0</v>
      </c>
      <c r="M68" s="126"/>
      <c r="N68" s="69">
        <f t="shared" si="21"/>
        <v>0</v>
      </c>
      <c r="O68" s="109"/>
    </row>
    <row r="69" spans="2:15" ht="15.75" x14ac:dyDescent="0.25">
      <c r="B69" s="27" t="s">
        <v>427</v>
      </c>
      <c r="C69" s="209"/>
      <c r="D69" t="s">
        <v>290</v>
      </c>
      <c r="E69" s="125"/>
      <c r="F69" s="126"/>
      <c r="G69" s="126"/>
      <c r="H69" s="74">
        <f t="shared" si="18"/>
        <v>0</v>
      </c>
      <c r="I69" s="126"/>
      <c r="J69" s="126"/>
      <c r="K69" s="68">
        <f t="shared" si="19"/>
        <v>0</v>
      </c>
      <c r="L69" s="68">
        <f t="shared" si="20"/>
        <v>0</v>
      </c>
      <c r="M69" s="126"/>
      <c r="N69" s="69">
        <f t="shared" si="21"/>
        <v>0</v>
      </c>
      <c r="O69" s="109"/>
    </row>
    <row r="70" spans="2:15" ht="15.75" x14ac:dyDescent="0.25">
      <c r="B70" s="27" t="s">
        <v>204</v>
      </c>
      <c r="C70" s="209"/>
      <c r="D70" t="s">
        <v>382</v>
      </c>
      <c r="E70" s="125"/>
      <c r="F70" s="126"/>
      <c r="G70" s="126"/>
      <c r="H70" s="74">
        <f t="shared" si="18"/>
        <v>0</v>
      </c>
      <c r="I70" s="126"/>
      <c r="J70" s="126"/>
      <c r="K70" s="68">
        <f t="shared" si="19"/>
        <v>0</v>
      </c>
      <c r="L70" s="68">
        <f t="shared" si="20"/>
        <v>0</v>
      </c>
      <c r="M70" s="126"/>
      <c r="N70" s="69">
        <f t="shared" si="21"/>
        <v>0</v>
      </c>
      <c r="O70" s="109"/>
    </row>
    <row r="71" spans="2:15" ht="15.75" x14ac:dyDescent="0.25">
      <c r="B71" s="27" t="s">
        <v>205</v>
      </c>
      <c r="C71" s="209"/>
      <c r="D71" t="s">
        <v>291</v>
      </c>
      <c r="E71" s="125"/>
      <c r="F71" s="126"/>
      <c r="G71" s="126"/>
      <c r="H71" s="74">
        <f t="shared" si="18"/>
        <v>0</v>
      </c>
      <c r="I71" s="126"/>
      <c r="J71" s="126"/>
      <c r="K71" s="68">
        <f t="shared" si="19"/>
        <v>0</v>
      </c>
      <c r="L71" s="68">
        <f t="shared" si="20"/>
        <v>0</v>
      </c>
      <c r="M71" s="126"/>
      <c r="N71" s="69">
        <f t="shared" si="21"/>
        <v>0</v>
      </c>
      <c r="O71" s="109"/>
    </row>
    <row r="72" spans="2:15" ht="15.75" x14ac:dyDescent="0.25">
      <c r="B72" s="27" t="s">
        <v>206</v>
      </c>
      <c r="C72" s="209"/>
      <c r="D72" t="s">
        <v>292</v>
      </c>
      <c r="E72" s="125"/>
      <c r="F72" s="126"/>
      <c r="G72" s="126"/>
      <c r="H72" s="74">
        <f t="shared" si="18"/>
        <v>0</v>
      </c>
      <c r="I72" s="126"/>
      <c r="J72" s="126"/>
      <c r="K72" s="68">
        <f t="shared" si="19"/>
        <v>0</v>
      </c>
      <c r="L72" s="68">
        <f t="shared" si="20"/>
        <v>0</v>
      </c>
      <c r="M72" s="126"/>
      <c r="N72" s="69">
        <f t="shared" si="21"/>
        <v>0</v>
      </c>
      <c r="O72" s="109"/>
    </row>
    <row r="73" spans="2:15" ht="15.75" x14ac:dyDescent="0.25">
      <c r="B73" s="27" t="s">
        <v>207</v>
      </c>
      <c r="C73" s="209"/>
      <c r="D73" t="s">
        <v>293</v>
      </c>
      <c r="E73" s="125"/>
      <c r="F73" s="126"/>
      <c r="G73" s="126"/>
      <c r="H73" s="74">
        <f t="shared" si="18"/>
        <v>0</v>
      </c>
      <c r="I73" s="126"/>
      <c r="J73" s="126"/>
      <c r="K73" s="68">
        <f t="shared" si="19"/>
        <v>0</v>
      </c>
      <c r="L73" s="68">
        <f t="shared" si="20"/>
        <v>0</v>
      </c>
      <c r="M73" s="126"/>
      <c r="N73" s="69">
        <f t="shared" si="21"/>
        <v>0</v>
      </c>
      <c r="O73" s="109"/>
    </row>
    <row r="74" spans="2:15" ht="15.75" x14ac:dyDescent="0.25">
      <c r="B74" s="27" t="s">
        <v>208</v>
      </c>
      <c r="C74" s="209"/>
      <c r="D74" t="s">
        <v>294</v>
      </c>
      <c r="E74" s="125"/>
      <c r="F74" s="126"/>
      <c r="G74" s="126"/>
      <c r="H74" s="74">
        <f t="shared" si="18"/>
        <v>0</v>
      </c>
      <c r="I74" s="126"/>
      <c r="J74" s="126"/>
      <c r="K74" s="68">
        <f t="shared" si="19"/>
        <v>0</v>
      </c>
      <c r="L74" s="68">
        <f t="shared" si="20"/>
        <v>0</v>
      </c>
      <c r="M74" s="126"/>
      <c r="N74" s="69">
        <f t="shared" si="21"/>
        <v>0</v>
      </c>
      <c r="O74" s="109"/>
    </row>
    <row r="75" spans="2:15" ht="15.75" x14ac:dyDescent="0.25">
      <c r="B75" s="27" t="s">
        <v>209</v>
      </c>
      <c r="C75" s="209"/>
      <c r="D75" t="s">
        <v>295</v>
      </c>
      <c r="E75" s="125"/>
      <c r="F75" s="126"/>
      <c r="G75" s="126"/>
      <c r="H75" s="74">
        <f t="shared" si="18"/>
        <v>0</v>
      </c>
      <c r="I75" s="126"/>
      <c r="J75" s="126"/>
      <c r="K75" s="68">
        <f t="shared" si="19"/>
        <v>0</v>
      </c>
      <c r="L75" s="68">
        <f t="shared" si="20"/>
        <v>0</v>
      </c>
      <c r="M75" s="126"/>
      <c r="N75" s="69">
        <f t="shared" si="21"/>
        <v>0</v>
      </c>
      <c r="O75" s="109"/>
    </row>
    <row r="76" spans="2:15" ht="15.75" x14ac:dyDescent="0.25">
      <c r="B76" s="27" t="s">
        <v>428</v>
      </c>
      <c r="C76" s="209"/>
      <c r="D76" t="s">
        <v>296</v>
      </c>
      <c r="E76" s="125"/>
      <c r="F76" s="126"/>
      <c r="G76" s="126"/>
      <c r="H76" s="74">
        <f t="shared" si="18"/>
        <v>0</v>
      </c>
      <c r="I76" s="126"/>
      <c r="J76" s="126"/>
      <c r="K76" s="68">
        <f t="shared" si="19"/>
        <v>0</v>
      </c>
      <c r="L76" s="68">
        <f t="shared" si="20"/>
        <v>0</v>
      </c>
      <c r="M76" s="126"/>
      <c r="N76" s="69">
        <f t="shared" si="21"/>
        <v>0</v>
      </c>
      <c r="O76" s="109"/>
    </row>
    <row r="77" spans="2:15" ht="15.75" x14ac:dyDescent="0.25">
      <c r="B77" s="27" t="s">
        <v>429</v>
      </c>
      <c r="C77" s="209"/>
      <c r="D77" t="s">
        <v>297</v>
      </c>
      <c r="E77" s="125"/>
      <c r="F77" s="126"/>
      <c r="G77" s="126"/>
      <c r="H77" s="74">
        <f t="shared" si="18"/>
        <v>0</v>
      </c>
      <c r="I77" s="126"/>
      <c r="J77" s="126"/>
      <c r="K77" s="68">
        <f t="shared" si="19"/>
        <v>0</v>
      </c>
      <c r="L77" s="68">
        <f t="shared" si="20"/>
        <v>0</v>
      </c>
      <c r="M77" s="126"/>
      <c r="N77" s="69">
        <f t="shared" si="21"/>
        <v>0</v>
      </c>
      <c r="O77" s="109"/>
    </row>
    <row r="78" spans="2:15" ht="15.75" x14ac:dyDescent="0.25">
      <c r="B78" s="27" t="s">
        <v>76</v>
      </c>
      <c r="C78" s="209"/>
      <c r="D78" t="s">
        <v>298</v>
      </c>
      <c r="E78" s="125"/>
      <c r="F78" s="126"/>
      <c r="G78" s="126"/>
      <c r="H78" s="74">
        <f t="shared" si="18"/>
        <v>0</v>
      </c>
      <c r="I78" s="126"/>
      <c r="J78" s="126"/>
      <c r="K78" s="68">
        <v>0</v>
      </c>
      <c r="L78" s="68">
        <f t="shared" si="20"/>
        <v>0</v>
      </c>
      <c r="M78" s="126"/>
      <c r="N78" s="69">
        <f t="shared" si="21"/>
        <v>0</v>
      </c>
      <c r="O78" s="109"/>
    </row>
    <row r="79" spans="2:15" ht="15.75" x14ac:dyDescent="0.25">
      <c r="B79" s="27" t="s">
        <v>210</v>
      </c>
      <c r="C79" s="209"/>
      <c r="D79" t="s">
        <v>299</v>
      </c>
      <c r="E79" s="125"/>
      <c r="F79" s="126"/>
      <c r="G79" s="126"/>
      <c r="H79" s="74">
        <f t="shared" si="18"/>
        <v>0</v>
      </c>
      <c r="I79" s="126"/>
      <c r="J79" s="126"/>
      <c r="K79" s="68">
        <f t="shared" ref="K79:K127" si="22">I79+J79</f>
        <v>0</v>
      </c>
      <c r="L79" s="68">
        <f t="shared" si="20"/>
        <v>0</v>
      </c>
      <c r="M79" s="126"/>
      <c r="N79" s="69">
        <f t="shared" si="21"/>
        <v>0</v>
      </c>
      <c r="O79" s="109"/>
    </row>
    <row r="80" spans="2:15" ht="15.75" x14ac:dyDescent="0.25">
      <c r="B80" s="27" t="s">
        <v>211</v>
      </c>
      <c r="C80" s="209"/>
      <c r="D80" t="s">
        <v>300</v>
      </c>
      <c r="E80" s="125"/>
      <c r="F80" s="126"/>
      <c r="G80" s="126"/>
      <c r="H80" s="74">
        <f t="shared" si="18"/>
        <v>0</v>
      </c>
      <c r="I80" s="126"/>
      <c r="J80" s="126"/>
      <c r="K80" s="68">
        <f t="shared" si="22"/>
        <v>0</v>
      </c>
      <c r="L80" s="68">
        <f t="shared" si="20"/>
        <v>0</v>
      </c>
      <c r="M80" s="126"/>
      <c r="N80" s="69">
        <f t="shared" si="21"/>
        <v>0</v>
      </c>
      <c r="O80" s="109"/>
    </row>
    <row r="81" spans="2:15" ht="15.75" x14ac:dyDescent="0.25">
      <c r="B81" s="27" t="s">
        <v>212</v>
      </c>
      <c r="C81" s="209"/>
      <c r="D81" t="s">
        <v>301</v>
      </c>
      <c r="E81" s="125"/>
      <c r="F81" s="126"/>
      <c r="G81" s="126"/>
      <c r="H81" s="74">
        <f t="shared" si="18"/>
        <v>0</v>
      </c>
      <c r="I81" s="126"/>
      <c r="J81" s="126"/>
      <c r="K81" s="68">
        <f t="shared" si="22"/>
        <v>0</v>
      </c>
      <c r="L81" s="68">
        <f t="shared" si="20"/>
        <v>0</v>
      </c>
      <c r="M81" s="126"/>
      <c r="N81" s="69">
        <f t="shared" si="21"/>
        <v>0</v>
      </c>
      <c r="O81" s="109"/>
    </row>
    <row r="82" spans="2:15" ht="15.75" x14ac:dyDescent="0.25">
      <c r="B82" s="27" t="s">
        <v>213</v>
      </c>
      <c r="C82" s="209"/>
      <c r="D82" t="s">
        <v>302</v>
      </c>
      <c r="E82" s="125"/>
      <c r="F82" s="126"/>
      <c r="G82" s="126"/>
      <c r="H82" s="74">
        <f t="shared" si="18"/>
        <v>0</v>
      </c>
      <c r="I82" s="126"/>
      <c r="J82" s="126"/>
      <c r="K82" s="68">
        <f t="shared" si="22"/>
        <v>0</v>
      </c>
      <c r="L82" s="68">
        <f t="shared" si="20"/>
        <v>0</v>
      </c>
      <c r="M82" s="126"/>
      <c r="N82" s="69">
        <f t="shared" si="21"/>
        <v>0</v>
      </c>
      <c r="O82" s="109"/>
    </row>
    <row r="83" spans="2:15" ht="15.75" x14ac:dyDescent="0.25">
      <c r="B83" s="27" t="s">
        <v>214</v>
      </c>
      <c r="C83" s="209"/>
      <c r="D83" t="s">
        <v>303</v>
      </c>
      <c r="E83" s="125"/>
      <c r="F83" s="126"/>
      <c r="G83" s="126"/>
      <c r="H83" s="74">
        <f t="shared" si="18"/>
        <v>0</v>
      </c>
      <c r="I83" s="126"/>
      <c r="J83" s="126"/>
      <c r="K83" s="68">
        <f t="shared" si="22"/>
        <v>0</v>
      </c>
      <c r="L83" s="68">
        <f t="shared" si="20"/>
        <v>0</v>
      </c>
      <c r="M83" s="126"/>
      <c r="N83" s="69">
        <f t="shared" si="21"/>
        <v>0</v>
      </c>
      <c r="O83" s="109"/>
    </row>
    <row r="84" spans="2:15" ht="15.75" x14ac:dyDescent="0.25">
      <c r="B84" s="27" t="s">
        <v>215</v>
      </c>
      <c r="C84" s="209"/>
      <c r="D84" t="s">
        <v>304</v>
      </c>
      <c r="E84" s="125"/>
      <c r="F84" s="126"/>
      <c r="G84" s="126"/>
      <c r="H84" s="74">
        <f t="shared" si="18"/>
        <v>0</v>
      </c>
      <c r="I84" s="126"/>
      <c r="J84" s="126"/>
      <c r="K84" s="68">
        <f t="shared" si="22"/>
        <v>0</v>
      </c>
      <c r="L84" s="68">
        <f t="shared" si="20"/>
        <v>0</v>
      </c>
      <c r="M84" s="126"/>
      <c r="N84" s="69">
        <f t="shared" si="21"/>
        <v>0</v>
      </c>
      <c r="O84" s="109"/>
    </row>
    <row r="85" spans="2:15" ht="15.75" x14ac:dyDescent="0.25">
      <c r="B85" s="27" t="s">
        <v>216</v>
      </c>
      <c r="C85" s="209"/>
      <c r="D85" t="s">
        <v>305</v>
      </c>
      <c r="E85" s="125"/>
      <c r="F85" s="126"/>
      <c r="G85" s="126"/>
      <c r="H85" s="74">
        <f t="shared" si="18"/>
        <v>0</v>
      </c>
      <c r="I85" s="126"/>
      <c r="J85" s="126"/>
      <c r="K85" s="68">
        <f t="shared" si="22"/>
        <v>0</v>
      </c>
      <c r="L85" s="68">
        <f>+H85-K85</f>
        <v>0</v>
      </c>
      <c r="M85" s="126"/>
      <c r="N85" s="69">
        <f>+L85-M85</f>
        <v>0</v>
      </c>
      <c r="O85" s="109"/>
    </row>
    <row r="86" spans="2:15" ht="15.75" x14ac:dyDescent="0.25">
      <c r="B86" s="27" t="s">
        <v>430</v>
      </c>
      <c r="C86" s="209"/>
      <c r="D86" t="s">
        <v>306</v>
      </c>
      <c r="E86" s="125"/>
      <c r="F86" s="126"/>
      <c r="G86" s="126"/>
      <c r="H86" s="74">
        <f t="shared" si="18"/>
        <v>0</v>
      </c>
      <c r="I86" s="126"/>
      <c r="J86" s="126"/>
      <c r="K86" s="68">
        <f t="shared" si="22"/>
        <v>0</v>
      </c>
      <c r="L86" s="68">
        <f t="shared" si="20"/>
        <v>0</v>
      </c>
      <c r="M86" s="126"/>
      <c r="N86" s="69">
        <f t="shared" si="21"/>
        <v>0</v>
      </c>
      <c r="O86" s="109"/>
    </row>
    <row r="87" spans="2:15" ht="15.75" x14ac:dyDescent="0.25">
      <c r="B87" s="27" t="s">
        <v>55</v>
      </c>
      <c r="C87" s="209"/>
      <c r="D87" t="s">
        <v>307</v>
      </c>
      <c r="E87" s="125"/>
      <c r="F87" s="126"/>
      <c r="G87" s="126"/>
      <c r="H87" s="74">
        <f t="shared" si="18"/>
        <v>0</v>
      </c>
      <c r="I87" s="126"/>
      <c r="J87" s="126"/>
      <c r="K87" s="68">
        <f t="shared" si="22"/>
        <v>0</v>
      </c>
      <c r="L87" s="68">
        <f>+H87-K87</f>
        <v>0</v>
      </c>
      <c r="M87" s="126"/>
      <c r="N87" s="69">
        <f>+L87-M87</f>
        <v>0</v>
      </c>
      <c r="O87" s="109"/>
    </row>
    <row r="88" spans="2:15" ht="15.75" x14ac:dyDescent="0.25">
      <c r="B88" s="27" t="s">
        <v>217</v>
      </c>
      <c r="C88" s="209"/>
      <c r="D88" t="s">
        <v>308</v>
      </c>
      <c r="E88" s="125"/>
      <c r="F88" s="126"/>
      <c r="G88" s="126"/>
      <c r="H88" s="74">
        <f t="shared" si="18"/>
        <v>0</v>
      </c>
      <c r="I88" s="126"/>
      <c r="J88" s="126"/>
      <c r="K88" s="68">
        <f t="shared" si="22"/>
        <v>0</v>
      </c>
      <c r="L88" s="68">
        <f t="shared" si="20"/>
        <v>0</v>
      </c>
      <c r="M88" s="126"/>
      <c r="N88" s="69">
        <f t="shared" si="21"/>
        <v>0</v>
      </c>
      <c r="O88" s="109"/>
    </row>
    <row r="89" spans="2:15" ht="15.75" x14ac:dyDescent="0.25">
      <c r="B89" s="27" t="s">
        <v>218</v>
      </c>
      <c r="C89" s="209"/>
      <c r="D89" t="s">
        <v>309</v>
      </c>
      <c r="E89" s="125"/>
      <c r="F89" s="126"/>
      <c r="G89" s="126"/>
      <c r="H89" s="74">
        <f t="shared" si="18"/>
        <v>0</v>
      </c>
      <c r="I89" s="126"/>
      <c r="J89" s="126"/>
      <c r="K89" s="68">
        <f t="shared" si="22"/>
        <v>0</v>
      </c>
      <c r="L89" s="68">
        <f>+H89-K89</f>
        <v>0</v>
      </c>
      <c r="M89" s="126"/>
      <c r="N89" s="69">
        <f>+L89-M89</f>
        <v>0</v>
      </c>
      <c r="O89" s="109"/>
    </row>
    <row r="90" spans="2:15" ht="15.75" x14ac:dyDescent="0.25">
      <c r="B90" s="27" t="s">
        <v>219</v>
      </c>
      <c r="C90" s="209"/>
      <c r="D90" t="s">
        <v>310</v>
      </c>
      <c r="E90" s="125"/>
      <c r="F90" s="126"/>
      <c r="G90" s="126"/>
      <c r="H90" s="74">
        <f t="shared" si="18"/>
        <v>0</v>
      </c>
      <c r="I90" s="126"/>
      <c r="J90" s="126"/>
      <c r="K90" s="68">
        <f t="shared" si="22"/>
        <v>0</v>
      </c>
      <c r="L90" s="68">
        <f t="shared" si="20"/>
        <v>0</v>
      </c>
      <c r="M90" s="126"/>
      <c r="N90" s="69">
        <f t="shared" si="21"/>
        <v>0</v>
      </c>
      <c r="O90" s="109"/>
    </row>
    <row r="91" spans="2:15" ht="15.75" x14ac:dyDescent="0.25">
      <c r="B91" s="27" t="s">
        <v>220</v>
      </c>
      <c r="C91" s="209"/>
      <c r="D91" t="s">
        <v>311</v>
      </c>
      <c r="E91" s="125"/>
      <c r="F91" s="126"/>
      <c r="G91" s="126"/>
      <c r="H91" s="74">
        <f t="shared" si="18"/>
        <v>0</v>
      </c>
      <c r="I91" s="126"/>
      <c r="J91" s="126"/>
      <c r="K91" s="68">
        <f t="shared" si="22"/>
        <v>0</v>
      </c>
      <c r="L91" s="68">
        <f t="shared" si="20"/>
        <v>0</v>
      </c>
      <c r="M91" s="126"/>
      <c r="N91" s="69">
        <f t="shared" si="21"/>
        <v>0</v>
      </c>
      <c r="O91" s="109"/>
    </row>
    <row r="92" spans="2:15" ht="15.75" x14ac:dyDescent="0.25">
      <c r="B92" s="27" t="s">
        <v>221</v>
      </c>
      <c r="C92" s="209"/>
      <c r="D92" t="s">
        <v>312</v>
      </c>
      <c r="E92" s="125"/>
      <c r="F92" s="126"/>
      <c r="G92" s="126"/>
      <c r="H92" s="74">
        <f t="shared" si="18"/>
        <v>0</v>
      </c>
      <c r="I92" s="126"/>
      <c r="J92" s="126"/>
      <c r="K92" s="68">
        <f t="shared" si="22"/>
        <v>0</v>
      </c>
      <c r="L92" s="68">
        <f t="shared" si="20"/>
        <v>0</v>
      </c>
      <c r="M92" s="126"/>
      <c r="N92" s="69">
        <f t="shared" si="21"/>
        <v>0</v>
      </c>
      <c r="O92" s="109"/>
    </row>
    <row r="93" spans="2:15" ht="15.75" x14ac:dyDescent="0.25">
      <c r="B93" s="27" t="s">
        <v>222</v>
      </c>
      <c r="C93" s="209"/>
      <c r="D93" t="s">
        <v>313</v>
      </c>
      <c r="E93" s="125"/>
      <c r="F93" s="126"/>
      <c r="G93" s="126"/>
      <c r="H93" s="74">
        <f t="shared" si="18"/>
        <v>0</v>
      </c>
      <c r="I93" s="126"/>
      <c r="J93" s="126"/>
      <c r="K93" s="68">
        <f t="shared" si="22"/>
        <v>0</v>
      </c>
      <c r="L93" s="68">
        <f>+H93-K93</f>
        <v>0</v>
      </c>
      <c r="M93" s="126"/>
      <c r="N93" s="69">
        <f>+L93-M93</f>
        <v>0</v>
      </c>
      <c r="O93" s="109"/>
    </row>
    <row r="94" spans="2:15" ht="15.75" x14ac:dyDescent="0.25">
      <c r="B94" s="27" t="s">
        <v>223</v>
      </c>
      <c r="C94" s="209"/>
      <c r="D94" t="s">
        <v>314</v>
      </c>
      <c r="E94" s="125"/>
      <c r="F94" s="126"/>
      <c r="G94" s="126"/>
      <c r="H94" s="74">
        <f t="shared" si="18"/>
        <v>0</v>
      </c>
      <c r="I94" s="126"/>
      <c r="J94" s="126"/>
      <c r="K94" s="68">
        <f t="shared" si="22"/>
        <v>0</v>
      </c>
      <c r="L94" s="68">
        <f>+H94-K94</f>
        <v>0</v>
      </c>
      <c r="M94" s="126"/>
      <c r="N94" s="69">
        <f>+L94-M94</f>
        <v>0</v>
      </c>
      <c r="O94" s="109"/>
    </row>
    <row r="95" spans="2:15" ht="15.75" x14ac:dyDescent="0.25">
      <c r="B95" s="27" t="s">
        <v>224</v>
      </c>
      <c r="C95" s="209"/>
      <c r="D95" t="s">
        <v>315</v>
      </c>
      <c r="E95" s="125"/>
      <c r="F95" s="126"/>
      <c r="G95" s="126"/>
      <c r="H95" s="74">
        <f t="shared" si="18"/>
        <v>0</v>
      </c>
      <c r="I95" s="126"/>
      <c r="J95" s="126"/>
      <c r="K95" s="68">
        <f t="shared" si="22"/>
        <v>0</v>
      </c>
      <c r="L95" s="68">
        <f>+H95-K95</f>
        <v>0</v>
      </c>
      <c r="M95" s="126"/>
      <c r="N95" s="69">
        <f>+L95-M95</f>
        <v>0</v>
      </c>
      <c r="O95" s="109"/>
    </row>
    <row r="96" spans="2:15" ht="15.75" x14ac:dyDescent="0.25">
      <c r="B96" s="27" t="s">
        <v>225</v>
      </c>
      <c r="C96" s="209"/>
      <c r="D96" t="s">
        <v>316</v>
      </c>
      <c r="E96" s="125"/>
      <c r="F96" s="126"/>
      <c r="G96" s="126"/>
      <c r="H96" s="74">
        <f t="shared" si="18"/>
        <v>0</v>
      </c>
      <c r="I96" s="126"/>
      <c r="J96" s="126"/>
      <c r="K96" s="68">
        <f t="shared" si="22"/>
        <v>0</v>
      </c>
      <c r="L96" s="68">
        <f>+H96-K96</f>
        <v>0</v>
      </c>
      <c r="M96" s="126"/>
      <c r="N96" s="69">
        <f>+L96-M96</f>
        <v>0</v>
      </c>
      <c r="O96" s="109"/>
    </row>
    <row r="97" spans="2:15" ht="15.75" x14ac:dyDescent="0.25">
      <c r="B97" s="27" t="s">
        <v>226</v>
      </c>
      <c r="C97" s="209"/>
      <c r="D97" t="s">
        <v>383</v>
      </c>
      <c r="E97" s="125"/>
      <c r="F97" s="126"/>
      <c r="G97" s="126"/>
      <c r="H97" s="74">
        <f t="shared" si="18"/>
        <v>0</v>
      </c>
      <c r="I97" s="126"/>
      <c r="J97" s="126"/>
      <c r="K97" s="68">
        <f t="shared" si="22"/>
        <v>0</v>
      </c>
      <c r="L97" s="68">
        <f>+H97-K97</f>
        <v>0</v>
      </c>
      <c r="M97" s="126"/>
      <c r="N97" s="69">
        <f>+L97-M97</f>
        <v>0</v>
      </c>
      <c r="O97" s="109"/>
    </row>
    <row r="98" spans="2:15" ht="15.75" x14ac:dyDescent="0.25">
      <c r="B98" s="27" t="s">
        <v>37</v>
      </c>
      <c r="C98" s="209"/>
      <c r="D98" t="s">
        <v>317</v>
      </c>
      <c r="E98" s="125"/>
      <c r="F98" s="126"/>
      <c r="G98" s="126"/>
      <c r="H98" s="74">
        <f t="shared" si="18"/>
        <v>0</v>
      </c>
      <c r="I98" s="126"/>
      <c r="J98" s="126"/>
      <c r="K98" s="68">
        <f t="shared" si="22"/>
        <v>0</v>
      </c>
      <c r="L98" s="68">
        <f t="shared" si="20"/>
        <v>0</v>
      </c>
      <c r="M98" s="126"/>
      <c r="N98" s="69">
        <f t="shared" si="21"/>
        <v>0</v>
      </c>
      <c r="O98" s="109"/>
    </row>
    <row r="99" spans="2:15" ht="15.75" x14ac:dyDescent="0.25">
      <c r="B99" s="27" t="s">
        <v>227</v>
      </c>
      <c r="C99" s="209"/>
      <c r="D99" t="s">
        <v>318</v>
      </c>
      <c r="E99" s="125"/>
      <c r="F99" s="126"/>
      <c r="G99" s="126"/>
      <c r="H99" s="74">
        <f t="shared" si="18"/>
        <v>0</v>
      </c>
      <c r="I99" s="126"/>
      <c r="J99" s="126"/>
      <c r="K99" s="68">
        <f t="shared" si="22"/>
        <v>0</v>
      </c>
      <c r="L99" s="68">
        <f t="shared" si="20"/>
        <v>0</v>
      </c>
      <c r="M99" s="126"/>
      <c r="N99" s="69">
        <f t="shared" si="21"/>
        <v>0</v>
      </c>
      <c r="O99" s="109"/>
    </row>
    <row r="100" spans="2:15" ht="15.75" x14ac:dyDescent="0.25">
      <c r="B100" s="27" t="s">
        <v>228</v>
      </c>
      <c r="C100" s="209"/>
      <c r="D100" t="s">
        <v>384</v>
      </c>
      <c r="E100" s="125"/>
      <c r="F100" s="126"/>
      <c r="G100" s="126"/>
      <c r="H100" s="74">
        <f t="shared" si="18"/>
        <v>0</v>
      </c>
      <c r="I100" s="126"/>
      <c r="J100" s="126"/>
      <c r="K100" s="68">
        <f t="shared" si="22"/>
        <v>0</v>
      </c>
      <c r="L100" s="68">
        <f t="shared" si="20"/>
        <v>0</v>
      </c>
      <c r="M100" s="126"/>
      <c r="N100" s="69">
        <f t="shared" si="21"/>
        <v>0</v>
      </c>
      <c r="O100" s="109"/>
    </row>
    <row r="101" spans="2:15" ht="15.75" x14ac:dyDescent="0.25">
      <c r="B101" s="27" t="s">
        <v>229</v>
      </c>
      <c r="C101" s="209"/>
      <c r="D101" t="s">
        <v>319</v>
      </c>
      <c r="E101" s="125"/>
      <c r="F101" s="126"/>
      <c r="G101" s="126"/>
      <c r="H101" s="74">
        <f t="shared" si="18"/>
        <v>0</v>
      </c>
      <c r="I101" s="126"/>
      <c r="J101" s="126"/>
      <c r="K101" s="68">
        <f t="shared" si="22"/>
        <v>0</v>
      </c>
      <c r="L101" s="68">
        <f>+H101-K101</f>
        <v>0</v>
      </c>
      <c r="M101" s="126"/>
      <c r="N101" s="69">
        <f>+L101-M101</f>
        <v>0</v>
      </c>
      <c r="O101" s="109"/>
    </row>
    <row r="102" spans="2:15" ht="15.75" x14ac:dyDescent="0.25">
      <c r="B102" s="27" t="s">
        <v>230</v>
      </c>
      <c r="C102" s="209"/>
      <c r="D102" t="s">
        <v>320</v>
      </c>
      <c r="E102" s="125"/>
      <c r="F102" s="126"/>
      <c r="G102" s="126"/>
      <c r="H102" s="74">
        <f t="shared" si="18"/>
        <v>0</v>
      </c>
      <c r="I102" s="126"/>
      <c r="J102" s="126"/>
      <c r="K102" s="68">
        <f t="shared" si="22"/>
        <v>0</v>
      </c>
      <c r="L102" s="68">
        <f t="shared" si="20"/>
        <v>0</v>
      </c>
      <c r="M102" s="126"/>
      <c r="N102" s="69">
        <f t="shared" si="21"/>
        <v>0</v>
      </c>
      <c r="O102" s="21"/>
    </row>
    <row r="103" spans="2:15" ht="15.75" x14ac:dyDescent="0.25">
      <c r="B103" s="27" t="s">
        <v>231</v>
      </c>
      <c r="C103" s="209"/>
      <c r="D103" t="s">
        <v>321</v>
      </c>
      <c r="E103" s="125"/>
      <c r="F103" s="126"/>
      <c r="G103" s="126"/>
      <c r="H103" s="74">
        <f t="shared" si="18"/>
        <v>0</v>
      </c>
      <c r="I103" s="126"/>
      <c r="J103" s="126"/>
      <c r="K103" s="68">
        <f t="shared" si="22"/>
        <v>0</v>
      </c>
      <c r="L103" s="68">
        <f t="shared" si="20"/>
        <v>0</v>
      </c>
      <c r="M103" s="126"/>
      <c r="N103" s="69">
        <f t="shared" si="21"/>
        <v>0</v>
      </c>
      <c r="O103" s="109"/>
    </row>
    <row r="104" spans="2:15" ht="15.75" x14ac:dyDescent="0.25">
      <c r="B104" s="27" t="s">
        <v>232</v>
      </c>
      <c r="C104" s="209"/>
      <c r="D104" t="s">
        <v>322</v>
      </c>
      <c r="E104" s="125"/>
      <c r="F104" s="126"/>
      <c r="G104" s="126"/>
      <c r="H104" s="74">
        <f t="shared" si="18"/>
        <v>0</v>
      </c>
      <c r="I104" s="126"/>
      <c r="J104" s="126"/>
      <c r="K104" s="68">
        <f t="shared" si="22"/>
        <v>0</v>
      </c>
      <c r="L104" s="68">
        <f t="shared" si="20"/>
        <v>0</v>
      </c>
      <c r="M104" s="126"/>
      <c r="N104" s="69">
        <f t="shared" si="21"/>
        <v>0</v>
      </c>
      <c r="O104" s="109"/>
    </row>
    <row r="105" spans="2:15" ht="15.75" x14ac:dyDescent="0.25">
      <c r="B105" s="27" t="s">
        <v>431</v>
      </c>
      <c r="C105" s="209"/>
      <c r="D105" t="s">
        <v>323</v>
      </c>
      <c r="E105" s="125"/>
      <c r="F105" s="126"/>
      <c r="G105" s="126"/>
      <c r="H105" s="74">
        <f t="shared" si="18"/>
        <v>0</v>
      </c>
      <c r="I105" s="126"/>
      <c r="J105" s="127"/>
      <c r="K105" s="68">
        <f t="shared" si="22"/>
        <v>0</v>
      </c>
      <c r="L105" s="68">
        <f t="shared" si="20"/>
        <v>0</v>
      </c>
      <c r="M105" s="127"/>
      <c r="N105" s="69">
        <f t="shared" si="21"/>
        <v>0</v>
      </c>
      <c r="O105" s="109"/>
    </row>
    <row r="106" spans="2:15" ht="15.75" x14ac:dyDescent="0.25">
      <c r="B106" s="27" t="s">
        <v>233</v>
      </c>
      <c r="C106" s="209"/>
      <c r="D106" t="s">
        <v>324</v>
      </c>
      <c r="E106" s="125"/>
      <c r="F106" s="126"/>
      <c r="G106" s="126"/>
      <c r="H106" s="74">
        <f t="shared" si="18"/>
        <v>0</v>
      </c>
      <c r="I106" s="126"/>
      <c r="J106" s="126"/>
      <c r="K106" s="68">
        <f t="shared" si="22"/>
        <v>0</v>
      </c>
      <c r="L106" s="68">
        <f t="shared" si="20"/>
        <v>0</v>
      </c>
      <c r="M106" s="126"/>
      <c r="N106" s="69">
        <f t="shared" si="21"/>
        <v>0</v>
      </c>
      <c r="O106" s="109"/>
    </row>
    <row r="107" spans="2:15" ht="15.75" x14ac:dyDescent="0.25">
      <c r="B107" s="27" t="s">
        <v>77</v>
      </c>
      <c r="C107" s="209"/>
      <c r="D107" t="s">
        <v>325</v>
      </c>
      <c r="E107" s="125"/>
      <c r="F107" s="126"/>
      <c r="G107" s="126"/>
      <c r="H107" s="74">
        <f t="shared" si="18"/>
        <v>0</v>
      </c>
      <c r="I107" s="126"/>
      <c r="J107" s="126"/>
      <c r="K107" s="68">
        <f t="shared" si="22"/>
        <v>0</v>
      </c>
      <c r="L107" s="68">
        <f t="shared" si="20"/>
        <v>0</v>
      </c>
      <c r="M107" s="126"/>
      <c r="N107" s="69">
        <f t="shared" si="21"/>
        <v>0</v>
      </c>
      <c r="O107" s="109"/>
    </row>
    <row r="108" spans="2:15" ht="15.75" x14ac:dyDescent="0.25">
      <c r="B108" s="27" t="s">
        <v>432</v>
      </c>
      <c r="C108" s="209"/>
      <c r="D108" t="s">
        <v>385</v>
      </c>
      <c r="E108" s="125"/>
      <c r="F108" s="126"/>
      <c r="G108" s="126"/>
      <c r="H108" s="74">
        <f t="shared" si="18"/>
        <v>0</v>
      </c>
      <c r="I108" s="126"/>
      <c r="J108" s="126"/>
      <c r="K108" s="68">
        <f t="shared" si="22"/>
        <v>0</v>
      </c>
      <c r="L108" s="68">
        <f t="shared" si="20"/>
        <v>0</v>
      </c>
      <c r="M108" s="126"/>
      <c r="N108" s="69">
        <f t="shared" si="21"/>
        <v>0</v>
      </c>
      <c r="O108" s="109"/>
    </row>
    <row r="109" spans="2:15" ht="15.75" x14ac:dyDescent="0.25">
      <c r="B109" s="27" t="s">
        <v>234</v>
      </c>
      <c r="C109" s="209"/>
      <c r="D109" t="s">
        <v>386</v>
      </c>
      <c r="E109" s="125"/>
      <c r="F109" s="126"/>
      <c r="G109" s="126"/>
      <c r="H109" s="74">
        <f t="shared" si="18"/>
        <v>0</v>
      </c>
      <c r="I109" s="126"/>
      <c r="J109" s="126"/>
      <c r="K109" s="68">
        <f t="shared" si="22"/>
        <v>0</v>
      </c>
      <c r="L109" s="68">
        <f t="shared" si="20"/>
        <v>0</v>
      </c>
      <c r="M109" s="126"/>
      <c r="N109" s="69">
        <f t="shared" si="21"/>
        <v>0</v>
      </c>
      <c r="O109" s="109"/>
    </row>
    <row r="110" spans="2:15" ht="15.75" x14ac:dyDescent="0.25">
      <c r="B110" s="27" t="s">
        <v>38</v>
      </c>
      <c r="C110" s="209"/>
      <c r="D110" t="s">
        <v>387</v>
      </c>
      <c r="E110" s="125"/>
      <c r="F110" s="126"/>
      <c r="G110" s="126"/>
      <c r="H110" s="74">
        <f t="shared" si="18"/>
        <v>0</v>
      </c>
      <c r="I110" s="126"/>
      <c r="J110" s="126"/>
      <c r="K110" s="68">
        <f t="shared" si="22"/>
        <v>0</v>
      </c>
      <c r="L110" s="68">
        <f t="shared" si="20"/>
        <v>0</v>
      </c>
      <c r="M110" s="126"/>
      <c r="N110" s="69">
        <f t="shared" si="21"/>
        <v>0</v>
      </c>
      <c r="O110" s="109"/>
    </row>
    <row r="111" spans="2:15" ht="15.75" x14ac:dyDescent="0.25">
      <c r="B111" s="27" t="s">
        <v>235</v>
      </c>
      <c r="C111" s="209"/>
      <c r="D111" t="s">
        <v>388</v>
      </c>
      <c r="E111" s="125"/>
      <c r="F111" s="126"/>
      <c r="G111" s="126"/>
      <c r="H111" s="74">
        <f t="shared" si="18"/>
        <v>0</v>
      </c>
      <c r="I111" s="126"/>
      <c r="J111" s="126"/>
      <c r="K111" s="68">
        <f t="shared" si="22"/>
        <v>0</v>
      </c>
      <c r="L111" s="68">
        <f t="shared" si="20"/>
        <v>0</v>
      </c>
      <c r="M111" s="126"/>
      <c r="N111" s="69">
        <f t="shared" si="21"/>
        <v>0</v>
      </c>
      <c r="O111" s="109"/>
    </row>
    <row r="112" spans="2:15" ht="15.75" x14ac:dyDescent="0.25">
      <c r="B112" s="27" t="s">
        <v>236</v>
      </c>
      <c r="C112" s="209"/>
      <c r="D112" t="s">
        <v>389</v>
      </c>
      <c r="E112" s="125"/>
      <c r="F112" s="126"/>
      <c r="G112" s="126"/>
      <c r="H112" s="74">
        <f t="shared" si="18"/>
        <v>0</v>
      </c>
      <c r="I112" s="126"/>
      <c r="J112" s="126"/>
      <c r="K112" s="68">
        <f t="shared" si="22"/>
        <v>0</v>
      </c>
      <c r="L112" s="68">
        <f t="shared" si="20"/>
        <v>0</v>
      </c>
      <c r="M112" s="126"/>
      <c r="N112" s="69">
        <f t="shared" si="21"/>
        <v>0</v>
      </c>
      <c r="O112" s="109"/>
    </row>
    <row r="113" spans="2:15" ht="15.75" x14ac:dyDescent="0.25">
      <c r="B113" s="27" t="s">
        <v>237</v>
      </c>
      <c r="C113" s="209"/>
      <c r="D113" t="s">
        <v>326</v>
      </c>
      <c r="E113" s="125"/>
      <c r="F113" s="126"/>
      <c r="G113" s="126"/>
      <c r="H113" s="74">
        <f t="shared" si="18"/>
        <v>0</v>
      </c>
      <c r="I113" s="126"/>
      <c r="J113" s="126"/>
      <c r="K113" s="68">
        <f t="shared" si="22"/>
        <v>0</v>
      </c>
      <c r="L113" s="68">
        <f>+H113-K113</f>
        <v>0</v>
      </c>
      <c r="M113" s="126"/>
      <c r="N113" s="69">
        <f>+L113-M113</f>
        <v>0</v>
      </c>
      <c r="O113" s="109"/>
    </row>
    <row r="114" spans="2:15" ht="15.75" x14ac:dyDescent="0.25">
      <c r="B114" s="27" t="s">
        <v>238</v>
      </c>
      <c r="C114" s="209"/>
      <c r="D114" t="s">
        <v>327</v>
      </c>
      <c r="E114" s="125"/>
      <c r="F114" s="126"/>
      <c r="G114" s="126"/>
      <c r="H114" s="74">
        <f t="shared" si="18"/>
        <v>0</v>
      </c>
      <c r="I114" s="126"/>
      <c r="J114" s="126"/>
      <c r="K114" s="68">
        <f t="shared" si="22"/>
        <v>0</v>
      </c>
      <c r="L114" s="68">
        <f t="shared" si="20"/>
        <v>0</v>
      </c>
      <c r="M114" s="126"/>
      <c r="N114" s="69">
        <f t="shared" si="21"/>
        <v>0</v>
      </c>
      <c r="O114" s="109"/>
    </row>
    <row r="115" spans="2:15" ht="15.75" x14ac:dyDescent="0.25">
      <c r="B115" s="27" t="s">
        <v>239</v>
      </c>
      <c r="C115" s="209"/>
      <c r="D115" t="s">
        <v>328</v>
      </c>
      <c r="E115" s="125"/>
      <c r="F115" s="126"/>
      <c r="G115" s="126"/>
      <c r="H115" s="74">
        <f t="shared" si="18"/>
        <v>0</v>
      </c>
      <c r="I115" s="126"/>
      <c r="J115" s="126"/>
      <c r="K115" s="68">
        <f t="shared" si="22"/>
        <v>0</v>
      </c>
      <c r="L115" s="68">
        <f t="shared" si="20"/>
        <v>0</v>
      </c>
      <c r="M115" s="126"/>
      <c r="N115" s="69">
        <f t="shared" si="21"/>
        <v>0</v>
      </c>
      <c r="O115" s="109"/>
    </row>
    <row r="116" spans="2:15" ht="15.75" x14ac:dyDescent="0.25">
      <c r="B116" s="27" t="s">
        <v>240</v>
      </c>
      <c r="C116" s="209"/>
      <c r="D116" t="s">
        <v>329</v>
      </c>
      <c r="E116" s="125"/>
      <c r="F116" s="126"/>
      <c r="G116" s="126"/>
      <c r="H116" s="74">
        <f t="shared" si="18"/>
        <v>0</v>
      </c>
      <c r="I116" s="126"/>
      <c r="J116" s="126"/>
      <c r="K116" s="68">
        <f t="shared" si="22"/>
        <v>0</v>
      </c>
      <c r="L116" s="68">
        <f t="shared" si="20"/>
        <v>0</v>
      </c>
      <c r="M116" s="126"/>
      <c r="N116" s="69">
        <f t="shared" si="21"/>
        <v>0</v>
      </c>
      <c r="O116" s="109"/>
    </row>
    <row r="117" spans="2:15" ht="15.75" x14ac:dyDescent="0.25">
      <c r="B117" s="27" t="s">
        <v>241</v>
      </c>
      <c r="C117" s="209"/>
      <c r="D117" t="s">
        <v>330</v>
      </c>
      <c r="E117" s="125"/>
      <c r="F117" s="126"/>
      <c r="G117" s="126"/>
      <c r="H117" s="74">
        <f t="shared" si="18"/>
        <v>0</v>
      </c>
      <c r="I117" s="126"/>
      <c r="J117" s="126"/>
      <c r="K117" s="68">
        <f t="shared" si="22"/>
        <v>0</v>
      </c>
      <c r="L117" s="68">
        <f t="shared" si="20"/>
        <v>0</v>
      </c>
      <c r="M117" s="126"/>
      <c r="N117" s="69">
        <f t="shared" si="21"/>
        <v>0</v>
      </c>
      <c r="O117" s="109"/>
    </row>
    <row r="118" spans="2:15" ht="15.75" x14ac:dyDescent="0.25">
      <c r="B118" s="27" t="s">
        <v>242</v>
      </c>
      <c r="C118" s="209"/>
      <c r="D118" t="s">
        <v>331</v>
      </c>
      <c r="E118" s="125"/>
      <c r="F118" s="126"/>
      <c r="G118" s="126"/>
      <c r="H118" s="74">
        <f t="shared" si="18"/>
        <v>0</v>
      </c>
      <c r="I118" s="126"/>
      <c r="J118" s="126"/>
      <c r="K118" s="68">
        <f t="shared" si="22"/>
        <v>0</v>
      </c>
      <c r="L118" s="68">
        <f>+H118-K118</f>
        <v>0</v>
      </c>
      <c r="M118" s="126"/>
      <c r="N118" s="69">
        <f>+L118-M118</f>
        <v>0</v>
      </c>
      <c r="O118" s="109"/>
    </row>
    <row r="119" spans="2:15" ht="15.75" x14ac:dyDescent="0.25">
      <c r="B119" s="27" t="s">
        <v>56</v>
      </c>
      <c r="C119" s="209"/>
      <c r="D119" t="s">
        <v>332</v>
      </c>
      <c r="E119" s="125"/>
      <c r="F119" s="126"/>
      <c r="G119" s="126"/>
      <c r="H119" s="74">
        <f t="shared" ref="H119:H127" si="23">SUM(F119:G119)</f>
        <v>0</v>
      </c>
      <c r="I119" s="126"/>
      <c r="J119" s="126"/>
      <c r="K119" s="68">
        <f t="shared" si="22"/>
        <v>0</v>
      </c>
      <c r="L119" s="68">
        <f t="shared" si="20"/>
        <v>0</v>
      </c>
      <c r="M119" s="126"/>
      <c r="N119" s="69">
        <f t="shared" si="21"/>
        <v>0</v>
      </c>
      <c r="O119" s="109"/>
    </row>
    <row r="120" spans="2:15" ht="15.75" x14ac:dyDescent="0.25">
      <c r="B120" s="27" t="s">
        <v>105</v>
      </c>
      <c r="C120" s="209"/>
      <c r="D120" t="s">
        <v>333</v>
      </c>
      <c r="E120" s="125"/>
      <c r="F120" s="126"/>
      <c r="G120" s="126"/>
      <c r="H120" s="74">
        <f t="shared" si="23"/>
        <v>0</v>
      </c>
      <c r="I120" s="126"/>
      <c r="J120" s="126"/>
      <c r="K120" s="68">
        <f t="shared" si="22"/>
        <v>0</v>
      </c>
      <c r="L120" s="68">
        <f t="shared" si="20"/>
        <v>0</v>
      </c>
      <c r="M120" s="126"/>
      <c r="N120" s="69">
        <f t="shared" si="21"/>
        <v>0</v>
      </c>
      <c r="O120" s="109"/>
    </row>
    <row r="121" spans="2:15" ht="15.75" x14ac:dyDescent="0.25">
      <c r="B121" s="27" t="s">
        <v>433</v>
      </c>
      <c r="C121" s="209"/>
      <c r="D121" t="s">
        <v>334</v>
      </c>
      <c r="E121" s="125"/>
      <c r="F121" s="126"/>
      <c r="G121" s="126"/>
      <c r="H121" s="74">
        <f t="shared" si="23"/>
        <v>0</v>
      </c>
      <c r="I121" s="126"/>
      <c r="J121" s="126"/>
      <c r="K121" s="68">
        <f t="shared" si="22"/>
        <v>0</v>
      </c>
      <c r="L121" s="68">
        <f t="shared" si="20"/>
        <v>0</v>
      </c>
      <c r="M121" s="126"/>
      <c r="N121" s="69">
        <f t="shared" si="21"/>
        <v>0</v>
      </c>
      <c r="O121" s="109"/>
    </row>
    <row r="122" spans="2:15" ht="15.75" x14ac:dyDescent="0.25">
      <c r="B122" s="27" t="s">
        <v>243</v>
      </c>
      <c r="C122" s="209"/>
      <c r="D122" t="s">
        <v>390</v>
      </c>
      <c r="E122" s="125"/>
      <c r="F122" s="126"/>
      <c r="G122" s="126"/>
      <c r="H122" s="74">
        <f t="shared" si="23"/>
        <v>0</v>
      </c>
      <c r="I122" s="126"/>
      <c r="J122" s="126"/>
      <c r="K122" s="68">
        <f t="shared" si="22"/>
        <v>0</v>
      </c>
      <c r="L122" s="68">
        <f t="shared" si="20"/>
        <v>0</v>
      </c>
      <c r="M122" s="126"/>
      <c r="N122" s="69">
        <f t="shared" si="21"/>
        <v>0</v>
      </c>
      <c r="O122" s="109"/>
    </row>
    <row r="123" spans="2:15" ht="15.75" x14ac:dyDescent="0.25">
      <c r="B123" s="27" t="s">
        <v>244</v>
      </c>
      <c r="C123" s="209"/>
      <c r="D123" t="s">
        <v>335</v>
      </c>
      <c r="E123" s="125"/>
      <c r="F123" s="126"/>
      <c r="G123" s="126"/>
      <c r="H123" s="74">
        <f t="shared" si="23"/>
        <v>0</v>
      </c>
      <c r="I123" s="126"/>
      <c r="J123" s="126"/>
      <c r="K123" s="68">
        <f t="shared" si="22"/>
        <v>0</v>
      </c>
      <c r="L123" s="68">
        <f t="shared" si="20"/>
        <v>0</v>
      </c>
      <c r="M123" s="126"/>
      <c r="N123" s="69">
        <f t="shared" si="21"/>
        <v>0</v>
      </c>
      <c r="O123" s="109"/>
    </row>
    <row r="124" spans="2:15" ht="15.75" x14ac:dyDescent="0.25">
      <c r="B124" s="27" t="s">
        <v>245</v>
      </c>
      <c r="C124" s="209"/>
      <c r="D124" t="s">
        <v>336</v>
      </c>
      <c r="E124" s="125"/>
      <c r="F124" s="126"/>
      <c r="G124" s="126"/>
      <c r="H124" s="74">
        <f t="shared" si="23"/>
        <v>0</v>
      </c>
      <c r="I124" s="126"/>
      <c r="J124" s="126"/>
      <c r="K124" s="68">
        <f t="shared" si="22"/>
        <v>0</v>
      </c>
      <c r="L124" s="68">
        <f t="shared" si="20"/>
        <v>0</v>
      </c>
      <c r="M124" s="126"/>
      <c r="N124" s="69">
        <f t="shared" si="21"/>
        <v>0</v>
      </c>
      <c r="O124" s="109"/>
    </row>
    <row r="125" spans="2:15" ht="15.75" x14ac:dyDescent="0.25">
      <c r="B125" s="27" t="s">
        <v>106</v>
      </c>
      <c r="C125" s="209"/>
      <c r="D125" t="s">
        <v>337</v>
      </c>
      <c r="E125" s="125"/>
      <c r="F125" s="126"/>
      <c r="G125" s="126"/>
      <c r="H125" s="74">
        <f t="shared" si="23"/>
        <v>0</v>
      </c>
      <c r="I125" s="126"/>
      <c r="J125" s="126"/>
      <c r="K125" s="68">
        <f t="shared" si="22"/>
        <v>0</v>
      </c>
      <c r="L125" s="68">
        <f t="shared" si="20"/>
        <v>0</v>
      </c>
      <c r="M125" s="126"/>
      <c r="N125" s="69">
        <f t="shared" si="21"/>
        <v>0</v>
      </c>
      <c r="O125" s="109"/>
    </row>
    <row r="126" spans="2:15" ht="15.75" x14ac:dyDescent="0.25">
      <c r="B126" s="27" t="s">
        <v>39</v>
      </c>
      <c r="C126" s="209"/>
      <c r="D126" t="s">
        <v>338</v>
      </c>
      <c r="E126" s="125"/>
      <c r="F126" s="126"/>
      <c r="G126" s="126"/>
      <c r="H126" s="74">
        <f t="shared" si="23"/>
        <v>0</v>
      </c>
      <c r="I126" s="126"/>
      <c r="J126" s="126"/>
      <c r="K126" s="68">
        <f t="shared" si="22"/>
        <v>0</v>
      </c>
      <c r="L126" s="68">
        <f t="shared" si="20"/>
        <v>0</v>
      </c>
      <c r="M126" s="126"/>
      <c r="N126" s="69">
        <f t="shared" si="21"/>
        <v>0</v>
      </c>
      <c r="O126" s="109"/>
    </row>
    <row r="127" spans="2:15" ht="15.75" x14ac:dyDescent="0.25">
      <c r="B127" s="27" t="s">
        <v>434</v>
      </c>
      <c r="C127" s="209"/>
      <c r="D127" t="s">
        <v>391</v>
      </c>
      <c r="E127" s="125"/>
      <c r="F127" s="126"/>
      <c r="G127" s="126"/>
      <c r="H127" s="74">
        <f t="shared" si="23"/>
        <v>0</v>
      </c>
      <c r="I127" s="126"/>
      <c r="J127" s="126"/>
      <c r="K127" s="72">
        <f t="shared" si="22"/>
        <v>0</v>
      </c>
      <c r="L127" s="72">
        <f t="shared" si="20"/>
        <v>0</v>
      </c>
      <c r="M127" s="126"/>
      <c r="N127" s="69">
        <f t="shared" si="21"/>
        <v>0</v>
      </c>
      <c r="O127" s="109"/>
    </row>
    <row r="128" spans="2:15" ht="15.75" x14ac:dyDescent="0.25">
      <c r="B128" s="27" t="s">
        <v>246</v>
      </c>
      <c r="C128" s="209"/>
      <c r="D128" t="s">
        <v>339</v>
      </c>
      <c r="E128" s="125"/>
      <c r="F128" s="126"/>
      <c r="G128" s="126"/>
      <c r="H128" s="74">
        <f t="shared" ref="H128:H172" si="24">SUM(F128:G128)</f>
        <v>0</v>
      </c>
      <c r="I128" s="126"/>
      <c r="J128" s="126"/>
      <c r="K128" s="72">
        <f t="shared" ref="K128:K172" si="25">I128+J128</f>
        <v>0</v>
      </c>
      <c r="L128" s="72">
        <f t="shared" ref="L128:L172" si="26">+H128-K128</f>
        <v>0</v>
      </c>
      <c r="M128" s="126"/>
      <c r="N128" s="69">
        <f t="shared" ref="N128:N172" si="27">+L128-M128</f>
        <v>0</v>
      </c>
      <c r="O128" s="109"/>
    </row>
    <row r="129" spans="2:15" ht="15.75" x14ac:dyDescent="0.25">
      <c r="B129" s="27" t="s">
        <v>247</v>
      </c>
      <c r="C129" s="210"/>
      <c r="D129" t="s">
        <v>340</v>
      </c>
      <c r="E129" s="125"/>
      <c r="F129" s="126"/>
      <c r="G129" s="126"/>
      <c r="H129" s="74">
        <f t="shared" si="24"/>
        <v>0</v>
      </c>
      <c r="I129" s="126"/>
      <c r="J129" s="126"/>
      <c r="K129" s="72">
        <f t="shared" si="25"/>
        <v>0</v>
      </c>
      <c r="L129" s="72">
        <f t="shared" si="26"/>
        <v>0</v>
      </c>
      <c r="M129" s="126"/>
      <c r="N129" s="69">
        <f t="shared" si="27"/>
        <v>0</v>
      </c>
      <c r="O129" s="109"/>
    </row>
    <row r="130" spans="2:15" ht="15.75" x14ac:dyDescent="0.25">
      <c r="B130" s="27" t="s">
        <v>248</v>
      </c>
      <c r="C130" s="210"/>
      <c r="D130" t="s">
        <v>341</v>
      </c>
      <c r="E130" s="125"/>
      <c r="F130" s="126"/>
      <c r="G130" s="126"/>
      <c r="H130" s="74">
        <f t="shared" si="24"/>
        <v>0</v>
      </c>
      <c r="I130" s="126"/>
      <c r="J130" s="126"/>
      <c r="K130" s="72">
        <f t="shared" si="25"/>
        <v>0</v>
      </c>
      <c r="L130" s="72">
        <f t="shared" si="26"/>
        <v>0</v>
      </c>
      <c r="M130" s="126"/>
      <c r="N130" s="69">
        <f t="shared" si="27"/>
        <v>0</v>
      </c>
      <c r="O130" s="109"/>
    </row>
    <row r="131" spans="2:15" ht="15.75" x14ac:dyDescent="0.25">
      <c r="B131" s="27" t="s">
        <v>435</v>
      </c>
      <c r="C131" s="210"/>
      <c r="D131" t="s">
        <v>342</v>
      </c>
      <c r="E131" s="125"/>
      <c r="F131" s="126"/>
      <c r="G131" s="126"/>
      <c r="H131" s="74">
        <f t="shared" si="24"/>
        <v>0</v>
      </c>
      <c r="I131" s="126"/>
      <c r="J131" s="126"/>
      <c r="K131" s="72">
        <f t="shared" si="25"/>
        <v>0</v>
      </c>
      <c r="L131" s="72">
        <f t="shared" si="26"/>
        <v>0</v>
      </c>
      <c r="M131" s="126"/>
      <c r="N131" s="69">
        <f t="shared" si="27"/>
        <v>0</v>
      </c>
      <c r="O131" s="109"/>
    </row>
    <row r="132" spans="2:15" ht="15.75" x14ac:dyDescent="0.25">
      <c r="B132" s="27" t="s">
        <v>436</v>
      </c>
      <c r="C132" s="210"/>
      <c r="D132" t="s">
        <v>343</v>
      </c>
      <c r="E132" s="125"/>
      <c r="F132" s="126"/>
      <c r="G132" s="126"/>
      <c r="H132" s="74">
        <f t="shared" si="24"/>
        <v>0</v>
      </c>
      <c r="I132" s="126"/>
      <c r="J132" s="126"/>
      <c r="K132" s="72">
        <f t="shared" si="25"/>
        <v>0</v>
      </c>
      <c r="L132" s="72">
        <f t="shared" si="26"/>
        <v>0</v>
      </c>
      <c r="M132" s="126"/>
      <c r="N132" s="69">
        <f t="shared" si="27"/>
        <v>0</v>
      </c>
      <c r="O132" s="109"/>
    </row>
    <row r="133" spans="2:15" ht="15.75" x14ac:dyDescent="0.25">
      <c r="B133" s="27" t="s">
        <v>40</v>
      </c>
      <c r="C133" s="210"/>
      <c r="D133" t="s">
        <v>344</v>
      </c>
      <c r="E133" s="125"/>
      <c r="F133" s="126"/>
      <c r="G133" s="126"/>
      <c r="H133" s="74">
        <f t="shared" si="24"/>
        <v>0</v>
      </c>
      <c r="I133" s="126"/>
      <c r="J133" s="126"/>
      <c r="K133" s="72">
        <f t="shared" si="25"/>
        <v>0</v>
      </c>
      <c r="L133" s="72">
        <f t="shared" si="26"/>
        <v>0</v>
      </c>
      <c r="M133" s="126"/>
      <c r="N133" s="69">
        <f t="shared" si="27"/>
        <v>0</v>
      </c>
      <c r="O133" s="109"/>
    </row>
    <row r="134" spans="2:15" ht="15.75" x14ac:dyDescent="0.25">
      <c r="B134" s="27" t="s">
        <v>41</v>
      </c>
      <c r="C134" s="210"/>
      <c r="D134" t="s">
        <v>345</v>
      </c>
      <c r="E134" s="125"/>
      <c r="F134" s="126"/>
      <c r="G134" s="126"/>
      <c r="H134" s="74">
        <f t="shared" si="24"/>
        <v>0</v>
      </c>
      <c r="I134" s="126"/>
      <c r="J134" s="126"/>
      <c r="K134" s="72">
        <f t="shared" si="25"/>
        <v>0</v>
      </c>
      <c r="L134" s="72">
        <f t="shared" si="26"/>
        <v>0</v>
      </c>
      <c r="M134" s="126"/>
      <c r="N134" s="69">
        <f t="shared" si="27"/>
        <v>0</v>
      </c>
      <c r="O134" s="109"/>
    </row>
    <row r="135" spans="2:15" ht="15.75" x14ac:dyDescent="0.25">
      <c r="B135" s="27" t="s">
        <v>249</v>
      </c>
      <c r="C135" s="210"/>
      <c r="D135" t="s">
        <v>346</v>
      </c>
      <c r="E135" s="125"/>
      <c r="F135" s="126"/>
      <c r="G135" s="126"/>
      <c r="H135" s="74">
        <f t="shared" si="24"/>
        <v>0</v>
      </c>
      <c r="I135" s="126"/>
      <c r="J135" s="126"/>
      <c r="K135" s="72">
        <f t="shared" si="25"/>
        <v>0</v>
      </c>
      <c r="L135" s="72">
        <f t="shared" si="26"/>
        <v>0</v>
      </c>
      <c r="M135" s="126"/>
      <c r="N135" s="69">
        <f t="shared" si="27"/>
        <v>0</v>
      </c>
      <c r="O135" s="109"/>
    </row>
    <row r="136" spans="2:15" ht="15.75" x14ac:dyDescent="0.25">
      <c r="B136" s="27" t="s">
        <v>250</v>
      </c>
      <c r="C136" s="210"/>
      <c r="D136" t="s">
        <v>347</v>
      </c>
      <c r="E136" s="125"/>
      <c r="F136" s="126"/>
      <c r="G136" s="126"/>
      <c r="H136" s="74">
        <f t="shared" si="24"/>
        <v>0</v>
      </c>
      <c r="I136" s="126"/>
      <c r="J136" s="126"/>
      <c r="K136" s="72">
        <f t="shared" si="25"/>
        <v>0</v>
      </c>
      <c r="L136" s="72">
        <f t="shared" si="26"/>
        <v>0</v>
      </c>
      <c r="M136" s="126"/>
      <c r="N136" s="69">
        <f t="shared" si="27"/>
        <v>0</v>
      </c>
      <c r="O136" s="109"/>
    </row>
    <row r="137" spans="2:15" ht="15.75" x14ac:dyDescent="0.25">
      <c r="B137" s="27" t="s">
        <v>251</v>
      </c>
      <c r="C137" s="210"/>
      <c r="D137" t="s">
        <v>348</v>
      </c>
      <c r="E137" s="125"/>
      <c r="F137" s="126"/>
      <c r="G137" s="126"/>
      <c r="H137" s="74">
        <f t="shared" si="24"/>
        <v>0</v>
      </c>
      <c r="I137" s="126"/>
      <c r="J137" s="126"/>
      <c r="K137" s="72">
        <f t="shared" si="25"/>
        <v>0</v>
      </c>
      <c r="L137" s="72">
        <f t="shared" si="26"/>
        <v>0</v>
      </c>
      <c r="M137" s="126"/>
      <c r="N137" s="69">
        <f t="shared" si="27"/>
        <v>0</v>
      </c>
      <c r="O137" s="109"/>
    </row>
    <row r="138" spans="2:15" ht="15.75" x14ac:dyDescent="0.25">
      <c r="B138" s="27" t="s">
        <v>252</v>
      </c>
      <c r="C138" s="210"/>
      <c r="D138" t="s">
        <v>349</v>
      </c>
      <c r="E138" s="125"/>
      <c r="F138" s="126"/>
      <c r="G138" s="126"/>
      <c r="H138" s="74">
        <f t="shared" si="24"/>
        <v>0</v>
      </c>
      <c r="I138" s="126"/>
      <c r="J138" s="126"/>
      <c r="K138" s="72">
        <f t="shared" si="25"/>
        <v>0</v>
      </c>
      <c r="L138" s="72">
        <f t="shared" si="26"/>
        <v>0</v>
      </c>
      <c r="M138" s="126"/>
      <c r="N138" s="69">
        <f t="shared" si="27"/>
        <v>0</v>
      </c>
      <c r="O138" s="109"/>
    </row>
    <row r="139" spans="2:15" ht="15.75" x14ac:dyDescent="0.25">
      <c r="B139" s="27" t="s">
        <v>437</v>
      </c>
      <c r="C139" s="210"/>
      <c r="D139" t="s">
        <v>350</v>
      </c>
      <c r="E139" s="125"/>
      <c r="F139" s="126"/>
      <c r="G139" s="126"/>
      <c r="H139" s="74">
        <f t="shared" si="24"/>
        <v>0</v>
      </c>
      <c r="I139" s="126"/>
      <c r="J139" s="126"/>
      <c r="K139" s="72">
        <f t="shared" si="25"/>
        <v>0</v>
      </c>
      <c r="L139" s="72">
        <f t="shared" si="26"/>
        <v>0</v>
      </c>
      <c r="M139" s="126"/>
      <c r="N139" s="69">
        <f t="shared" si="27"/>
        <v>0</v>
      </c>
      <c r="O139" s="109"/>
    </row>
    <row r="140" spans="2:15" ht="15.75" x14ac:dyDescent="0.25">
      <c r="B140" s="27" t="s">
        <v>253</v>
      </c>
      <c r="C140" s="210"/>
      <c r="D140" t="s">
        <v>351</v>
      </c>
      <c r="E140" s="125"/>
      <c r="F140" s="126"/>
      <c r="G140" s="126"/>
      <c r="H140" s="74">
        <f t="shared" si="24"/>
        <v>0</v>
      </c>
      <c r="I140" s="126"/>
      <c r="J140" s="126"/>
      <c r="K140" s="72">
        <f t="shared" si="25"/>
        <v>0</v>
      </c>
      <c r="L140" s="72">
        <f t="shared" si="26"/>
        <v>0</v>
      </c>
      <c r="M140" s="126"/>
      <c r="N140" s="69">
        <f t="shared" si="27"/>
        <v>0</v>
      </c>
      <c r="O140" s="109"/>
    </row>
    <row r="141" spans="2:15" ht="15.75" x14ac:dyDescent="0.25">
      <c r="B141" s="27" t="s">
        <v>438</v>
      </c>
      <c r="C141" s="210"/>
      <c r="D141" t="s">
        <v>392</v>
      </c>
      <c r="E141" s="125"/>
      <c r="F141" s="126"/>
      <c r="G141" s="126"/>
      <c r="H141" s="74">
        <f t="shared" si="24"/>
        <v>0</v>
      </c>
      <c r="I141" s="126"/>
      <c r="J141" s="126"/>
      <c r="K141" s="72">
        <f t="shared" si="25"/>
        <v>0</v>
      </c>
      <c r="L141" s="72">
        <f t="shared" si="26"/>
        <v>0</v>
      </c>
      <c r="M141" s="126"/>
      <c r="N141" s="69">
        <f t="shared" si="27"/>
        <v>0</v>
      </c>
      <c r="O141" s="109"/>
    </row>
    <row r="142" spans="2:15" ht="15.75" x14ac:dyDescent="0.25">
      <c r="B142" s="27" t="s">
        <v>254</v>
      </c>
      <c r="C142" s="210"/>
      <c r="D142" t="s">
        <v>393</v>
      </c>
      <c r="E142" s="125"/>
      <c r="F142" s="126"/>
      <c r="G142" s="126"/>
      <c r="H142" s="74">
        <f t="shared" si="24"/>
        <v>0</v>
      </c>
      <c r="I142" s="126"/>
      <c r="J142" s="126"/>
      <c r="K142" s="72">
        <f t="shared" si="25"/>
        <v>0</v>
      </c>
      <c r="L142" s="72">
        <f t="shared" si="26"/>
        <v>0</v>
      </c>
      <c r="M142" s="126"/>
      <c r="N142" s="69">
        <f t="shared" si="27"/>
        <v>0</v>
      </c>
      <c r="O142" s="109"/>
    </row>
    <row r="143" spans="2:15" ht="15.75" x14ac:dyDescent="0.25">
      <c r="B143" s="27" t="s">
        <v>255</v>
      </c>
      <c r="C143" s="210"/>
      <c r="D143" t="s">
        <v>394</v>
      </c>
      <c r="E143" s="125"/>
      <c r="F143" s="126"/>
      <c r="G143" s="126"/>
      <c r="H143" s="74">
        <f t="shared" si="24"/>
        <v>0</v>
      </c>
      <c r="I143" s="126"/>
      <c r="J143" s="126"/>
      <c r="K143" s="72">
        <f t="shared" si="25"/>
        <v>0</v>
      </c>
      <c r="L143" s="72">
        <f t="shared" si="26"/>
        <v>0</v>
      </c>
      <c r="M143" s="126"/>
      <c r="N143" s="69">
        <f t="shared" si="27"/>
        <v>0</v>
      </c>
      <c r="O143" s="109"/>
    </row>
    <row r="144" spans="2:15" ht="15.75" x14ac:dyDescent="0.25">
      <c r="B144" s="27" t="s">
        <v>256</v>
      </c>
      <c r="C144" s="210"/>
      <c r="D144" t="s">
        <v>352</v>
      </c>
      <c r="E144" s="125"/>
      <c r="F144" s="126"/>
      <c r="G144" s="126"/>
      <c r="H144" s="74">
        <f t="shared" si="24"/>
        <v>0</v>
      </c>
      <c r="I144" s="126"/>
      <c r="J144" s="126"/>
      <c r="K144" s="72">
        <f t="shared" si="25"/>
        <v>0</v>
      </c>
      <c r="L144" s="72">
        <f t="shared" si="26"/>
        <v>0</v>
      </c>
      <c r="M144" s="126"/>
      <c r="N144" s="69">
        <f t="shared" si="27"/>
        <v>0</v>
      </c>
      <c r="O144" s="109"/>
    </row>
    <row r="145" spans="2:15" ht="15.75" x14ac:dyDescent="0.25">
      <c r="B145" s="27" t="s">
        <v>439</v>
      </c>
      <c r="C145" s="210"/>
      <c r="D145" t="s">
        <v>353</v>
      </c>
      <c r="E145" s="125"/>
      <c r="F145" s="126"/>
      <c r="G145" s="126"/>
      <c r="H145" s="74">
        <f t="shared" si="24"/>
        <v>0</v>
      </c>
      <c r="I145" s="126"/>
      <c r="J145" s="126"/>
      <c r="K145" s="72">
        <f t="shared" si="25"/>
        <v>0</v>
      </c>
      <c r="L145" s="72">
        <f t="shared" si="26"/>
        <v>0</v>
      </c>
      <c r="M145" s="126"/>
      <c r="N145" s="69">
        <f t="shared" si="27"/>
        <v>0</v>
      </c>
      <c r="O145" s="109"/>
    </row>
    <row r="146" spans="2:15" ht="15.75" x14ac:dyDescent="0.25">
      <c r="B146" s="27" t="s">
        <v>257</v>
      </c>
      <c r="C146" s="210"/>
      <c r="D146" t="s">
        <v>354</v>
      </c>
      <c r="E146" s="125"/>
      <c r="F146" s="126"/>
      <c r="G146" s="126"/>
      <c r="H146" s="74">
        <f t="shared" si="24"/>
        <v>0</v>
      </c>
      <c r="I146" s="126"/>
      <c r="J146" s="126"/>
      <c r="K146" s="72">
        <f t="shared" si="25"/>
        <v>0</v>
      </c>
      <c r="L146" s="72">
        <f t="shared" si="26"/>
        <v>0</v>
      </c>
      <c r="M146" s="126"/>
      <c r="N146" s="69">
        <f t="shared" si="27"/>
        <v>0</v>
      </c>
      <c r="O146" s="109"/>
    </row>
    <row r="147" spans="2:15" ht="15.75" x14ac:dyDescent="0.25">
      <c r="B147" s="27" t="s">
        <v>258</v>
      </c>
      <c r="C147" s="210"/>
      <c r="D147" t="s">
        <v>355</v>
      </c>
      <c r="E147" s="125"/>
      <c r="F147" s="126"/>
      <c r="G147" s="126"/>
      <c r="H147" s="74">
        <f t="shared" si="24"/>
        <v>0</v>
      </c>
      <c r="I147" s="126"/>
      <c r="J147" s="126"/>
      <c r="K147" s="72">
        <f t="shared" si="25"/>
        <v>0</v>
      </c>
      <c r="L147" s="72">
        <f t="shared" si="26"/>
        <v>0</v>
      </c>
      <c r="M147" s="126"/>
      <c r="N147" s="69">
        <f t="shared" si="27"/>
        <v>0</v>
      </c>
      <c r="O147" s="109"/>
    </row>
    <row r="148" spans="2:15" ht="15.75" x14ac:dyDescent="0.25">
      <c r="B148" s="27" t="s">
        <v>259</v>
      </c>
      <c r="C148" s="210"/>
      <c r="D148" t="s">
        <v>356</v>
      </c>
      <c r="E148" s="125"/>
      <c r="F148" s="126"/>
      <c r="G148" s="126"/>
      <c r="H148" s="74">
        <f t="shared" si="24"/>
        <v>0</v>
      </c>
      <c r="I148" s="126"/>
      <c r="J148" s="126"/>
      <c r="K148" s="72">
        <f t="shared" si="25"/>
        <v>0</v>
      </c>
      <c r="L148" s="72">
        <f t="shared" si="26"/>
        <v>0</v>
      </c>
      <c r="M148" s="126"/>
      <c r="N148" s="69">
        <f t="shared" si="27"/>
        <v>0</v>
      </c>
      <c r="O148" s="109"/>
    </row>
    <row r="149" spans="2:15" ht="15.75" x14ac:dyDescent="0.25">
      <c r="B149" s="27" t="s">
        <v>260</v>
      </c>
      <c r="C149" s="210"/>
      <c r="D149" t="s">
        <v>357</v>
      </c>
      <c r="E149" s="125"/>
      <c r="F149" s="126"/>
      <c r="G149" s="126"/>
      <c r="H149" s="74">
        <f t="shared" si="24"/>
        <v>0</v>
      </c>
      <c r="I149" s="126"/>
      <c r="J149" s="126"/>
      <c r="K149" s="72">
        <f t="shared" si="25"/>
        <v>0</v>
      </c>
      <c r="L149" s="72">
        <f t="shared" si="26"/>
        <v>0</v>
      </c>
      <c r="M149" s="126"/>
      <c r="N149" s="69">
        <f t="shared" si="27"/>
        <v>0</v>
      </c>
      <c r="O149" s="109"/>
    </row>
    <row r="150" spans="2:15" ht="15.75" x14ac:dyDescent="0.25">
      <c r="B150" s="27" t="s">
        <v>440</v>
      </c>
      <c r="C150" s="210"/>
      <c r="D150" t="s">
        <v>358</v>
      </c>
      <c r="E150" s="125"/>
      <c r="F150" s="126"/>
      <c r="G150" s="126"/>
      <c r="H150" s="74">
        <f t="shared" si="24"/>
        <v>0</v>
      </c>
      <c r="I150" s="126"/>
      <c r="J150" s="126"/>
      <c r="K150" s="72">
        <f t="shared" si="25"/>
        <v>0</v>
      </c>
      <c r="L150" s="72">
        <f t="shared" si="26"/>
        <v>0</v>
      </c>
      <c r="M150" s="126"/>
      <c r="N150" s="69">
        <f t="shared" si="27"/>
        <v>0</v>
      </c>
      <c r="O150" s="109"/>
    </row>
    <row r="151" spans="2:15" ht="15.75" x14ac:dyDescent="0.25">
      <c r="B151" s="27" t="s">
        <v>441</v>
      </c>
      <c r="C151" s="210"/>
      <c r="D151" t="s">
        <v>359</v>
      </c>
      <c r="E151" s="125"/>
      <c r="F151" s="126"/>
      <c r="G151" s="126"/>
      <c r="H151" s="74">
        <f t="shared" si="24"/>
        <v>0</v>
      </c>
      <c r="I151" s="126"/>
      <c r="J151" s="126"/>
      <c r="K151" s="72">
        <f t="shared" si="25"/>
        <v>0</v>
      </c>
      <c r="L151" s="72">
        <f t="shared" si="26"/>
        <v>0</v>
      </c>
      <c r="M151" s="126"/>
      <c r="N151" s="69">
        <f t="shared" si="27"/>
        <v>0</v>
      </c>
      <c r="O151" s="109"/>
    </row>
    <row r="152" spans="2:15" ht="15.75" x14ac:dyDescent="0.25">
      <c r="B152" s="27" t="s">
        <v>261</v>
      </c>
      <c r="C152" s="210"/>
      <c r="D152" t="s">
        <v>360</v>
      </c>
      <c r="E152" s="125"/>
      <c r="F152" s="126"/>
      <c r="G152" s="126"/>
      <c r="H152" s="74">
        <f t="shared" si="24"/>
        <v>0</v>
      </c>
      <c r="I152" s="126"/>
      <c r="J152" s="126"/>
      <c r="K152" s="72">
        <f t="shared" si="25"/>
        <v>0</v>
      </c>
      <c r="L152" s="72">
        <f t="shared" si="26"/>
        <v>0</v>
      </c>
      <c r="M152" s="126"/>
      <c r="N152" s="69">
        <f t="shared" si="27"/>
        <v>0</v>
      </c>
      <c r="O152" s="109"/>
    </row>
    <row r="153" spans="2:15" ht="15.75" x14ac:dyDescent="0.25">
      <c r="B153" s="27" t="s">
        <v>262</v>
      </c>
      <c r="C153" s="210"/>
      <c r="D153" t="s">
        <v>361</v>
      </c>
      <c r="E153" s="125"/>
      <c r="F153" s="126"/>
      <c r="G153" s="126"/>
      <c r="H153" s="74">
        <f t="shared" si="24"/>
        <v>0</v>
      </c>
      <c r="I153" s="126"/>
      <c r="J153" s="126"/>
      <c r="K153" s="72">
        <f t="shared" si="25"/>
        <v>0</v>
      </c>
      <c r="L153" s="72">
        <f t="shared" si="26"/>
        <v>0</v>
      </c>
      <c r="M153" s="126"/>
      <c r="N153" s="69">
        <f t="shared" si="27"/>
        <v>0</v>
      </c>
      <c r="O153" s="109"/>
    </row>
    <row r="154" spans="2:15" ht="15.75" x14ac:dyDescent="0.25">
      <c r="B154" s="27" t="s">
        <v>263</v>
      </c>
      <c r="C154" s="210"/>
      <c r="D154" t="s">
        <v>362</v>
      </c>
      <c r="E154" s="125"/>
      <c r="F154" s="126"/>
      <c r="G154" s="126"/>
      <c r="H154" s="74">
        <f t="shared" si="24"/>
        <v>0</v>
      </c>
      <c r="I154" s="126"/>
      <c r="J154" s="126"/>
      <c r="K154" s="72">
        <f t="shared" si="25"/>
        <v>0</v>
      </c>
      <c r="L154" s="72">
        <f t="shared" si="26"/>
        <v>0</v>
      </c>
      <c r="M154" s="126"/>
      <c r="N154" s="69">
        <f t="shared" si="27"/>
        <v>0</v>
      </c>
      <c r="O154" s="109"/>
    </row>
    <row r="155" spans="2:15" ht="15.75" x14ac:dyDescent="0.25">
      <c r="B155" s="27" t="s">
        <v>264</v>
      </c>
      <c r="C155" s="210"/>
      <c r="D155" t="s">
        <v>363</v>
      </c>
      <c r="E155" s="125"/>
      <c r="F155" s="126"/>
      <c r="G155" s="126"/>
      <c r="H155" s="74">
        <f t="shared" si="24"/>
        <v>0</v>
      </c>
      <c r="I155" s="126"/>
      <c r="J155" s="126"/>
      <c r="K155" s="72">
        <f t="shared" si="25"/>
        <v>0</v>
      </c>
      <c r="L155" s="72">
        <f t="shared" si="26"/>
        <v>0</v>
      </c>
      <c r="M155" s="126"/>
      <c r="N155" s="69">
        <f t="shared" si="27"/>
        <v>0</v>
      </c>
      <c r="O155" s="109"/>
    </row>
    <row r="156" spans="2:15" ht="15.75" x14ac:dyDescent="0.25">
      <c r="B156" s="27" t="s">
        <v>42</v>
      </c>
      <c r="C156" s="210"/>
      <c r="D156" t="s">
        <v>364</v>
      </c>
      <c r="E156" s="125"/>
      <c r="F156" s="126"/>
      <c r="G156" s="126"/>
      <c r="H156" s="74">
        <f t="shared" si="24"/>
        <v>0</v>
      </c>
      <c r="I156" s="126"/>
      <c r="J156" s="126"/>
      <c r="K156" s="72">
        <f t="shared" si="25"/>
        <v>0</v>
      </c>
      <c r="L156" s="72">
        <f t="shared" si="26"/>
        <v>0</v>
      </c>
      <c r="M156" s="126"/>
      <c r="N156" s="69">
        <f t="shared" si="27"/>
        <v>0</v>
      </c>
      <c r="O156" s="109"/>
    </row>
    <row r="157" spans="2:15" ht="15.75" x14ac:dyDescent="0.25">
      <c r="B157" s="27" t="s">
        <v>265</v>
      </c>
      <c r="C157" s="210"/>
      <c r="D157" t="s">
        <v>395</v>
      </c>
      <c r="E157" s="125"/>
      <c r="F157" s="126"/>
      <c r="G157" s="126"/>
      <c r="H157" s="74">
        <f t="shared" si="24"/>
        <v>0</v>
      </c>
      <c r="I157" s="126"/>
      <c r="J157" s="126"/>
      <c r="K157" s="72">
        <f t="shared" si="25"/>
        <v>0</v>
      </c>
      <c r="L157" s="72">
        <f t="shared" si="26"/>
        <v>0</v>
      </c>
      <c r="M157" s="126"/>
      <c r="N157" s="69">
        <f t="shared" si="27"/>
        <v>0</v>
      </c>
      <c r="O157" s="109"/>
    </row>
    <row r="158" spans="2:15" ht="15.75" x14ac:dyDescent="0.25">
      <c r="B158" s="27" t="s">
        <v>57</v>
      </c>
      <c r="C158" s="210"/>
      <c r="D158" t="s">
        <v>365</v>
      </c>
      <c r="E158" s="125"/>
      <c r="F158" s="126"/>
      <c r="G158" s="126"/>
      <c r="H158" s="74">
        <f t="shared" si="24"/>
        <v>0</v>
      </c>
      <c r="I158" s="126"/>
      <c r="J158" s="126"/>
      <c r="K158" s="72">
        <f t="shared" si="25"/>
        <v>0</v>
      </c>
      <c r="L158" s="72">
        <f t="shared" si="26"/>
        <v>0</v>
      </c>
      <c r="M158" s="126"/>
      <c r="N158" s="69">
        <f t="shared" si="27"/>
        <v>0</v>
      </c>
      <c r="O158" s="109"/>
    </row>
    <row r="159" spans="2:15" ht="15.75" x14ac:dyDescent="0.25">
      <c r="B159" s="27" t="s">
        <v>266</v>
      </c>
      <c r="C159" s="210"/>
      <c r="D159" t="s">
        <v>366</v>
      </c>
      <c r="E159" s="125"/>
      <c r="F159" s="126"/>
      <c r="G159" s="126"/>
      <c r="H159" s="74">
        <f t="shared" si="24"/>
        <v>0</v>
      </c>
      <c r="I159" s="126"/>
      <c r="J159" s="126"/>
      <c r="K159" s="72">
        <f t="shared" si="25"/>
        <v>0</v>
      </c>
      <c r="L159" s="72">
        <f t="shared" si="26"/>
        <v>0</v>
      </c>
      <c r="M159" s="126"/>
      <c r="N159" s="69">
        <f t="shared" si="27"/>
        <v>0</v>
      </c>
      <c r="O159" s="109"/>
    </row>
    <row r="160" spans="2:15" ht="15.75" x14ac:dyDescent="0.25">
      <c r="B160" s="27" t="s">
        <v>58</v>
      </c>
      <c r="C160" s="210"/>
      <c r="D160" t="s">
        <v>367</v>
      </c>
      <c r="E160" s="125"/>
      <c r="F160" s="126"/>
      <c r="G160" s="126"/>
      <c r="H160" s="74">
        <f t="shared" si="24"/>
        <v>0</v>
      </c>
      <c r="I160" s="126"/>
      <c r="J160" s="126"/>
      <c r="K160" s="72">
        <f t="shared" si="25"/>
        <v>0</v>
      </c>
      <c r="L160" s="72">
        <f t="shared" si="26"/>
        <v>0</v>
      </c>
      <c r="M160" s="126"/>
      <c r="N160" s="69">
        <f t="shared" si="27"/>
        <v>0</v>
      </c>
      <c r="O160" s="109"/>
    </row>
    <row r="161" spans="2:15" ht="15.75" x14ac:dyDescent="0.25">
      <c r="B161" s="27" t="s">
        <v>78</v>
      </c>
      <c r="C161" s="210"/>
      <c r="D161" t="s">
        <v>368</v>
      </c>
      <c r="E161" s="125"/>
      <c r="F161" s="126"/>
      <c r="G161" s="126"/>
      <c r="H161" s="74">
        <f t="shared" si="24"/>
        <v>0</v>
      </c>
      <c r="I161" s="126"/>
      <c r="J161" s="126"/>
      <c r="K161" s="72">
        <f t="shared" si="25"/>
        <v>0</v>
      </c>
      <c r="L161" s="72">
        <f t="shared" si="26"/>
        <v>0</v>
      </c>
      <c r="M161" s="126"/>
      <c r="N161" s="69">
        <f t="shared" si="27"/>
        <v>0</v>
      </c>
      <c r="O161" s="109"/>
    </row>
    <row r="162" spans="2:15" ht="15.75" x14ac:dyDescent="0.25">
      <c r="B162" s="27" t="s">
        <v>79</v>
      </c>
      <c r="C162" s="210"/>
      <c r="D162" t="s">
        <v>369</v>
      </c>
      <c r="E162" s="125"/>
      <c r="F162" s="126"/>
      <c r="G162" s="126"/>
      <c r="H162" s="74">
        <f t="shared" si="24"/>
        <v>0</v>
      </c>
      <c r="I162" s="126"/>
      <c r="J162" s="126"/>
      <c r="K162" s="72">
        <f t="shared" si="25"/>
        <v>0</v>
      </c>
      <c r="L162" s="72">
        <f t="shared" si="26"/>
        <v>0</v>
      </c>
      <c r="M162" s="126"/>
      <c r="N162" s="69">
        <f t="shared" si="27"/>
        <v>0</v>
      </c>
      <c r="O162" s="109"/>
    </row>
    <row r="163" spans="2:15" ht="15.75" x14ac:dyDescent="0.25">
      <c r="B163" s="27" t="s">
        <v>59</v>
      </c>
      <c r="C163" s="210"/>
      <c r="D163" t="s">
        <v>370</v>
      </c>
      <c r="E163" s="125"/>
      <c r="F163" s="126"/>
      <c r="G163" s="126"/>
      <c r="H163" s="74">
        <f t="shared" si="24"/>
        <v>0</v>
      </c>
      <c r="I163" s="126"/>
      <c r="J163" s="126"/>
      <c r="K163" s="72">
        <f t="shared" si="25"/>
        <v>0</v>
      </c>
      <c r="L163" s="72">
        <f t="shared" si="26"/>
        <v>0</v>
      </c>
      <c r="M163" s="126"/>
      <c r="N163" s="69">
        <f t="shared" si="27"/>
        <v>0</v>
      </c>
      <c r="O163" s="109"/>
    </row>
    <row r="164" spans="2:15" ht="15.75" x14ac:dyDescent="0.25">
      <c r="B164" s="27" t="s">
        <v>267</v>
      </c>
      <c r="C164" s="210"/>
      <c r="D164" t="s">
        <v>371</v>
      </c>
      <c r="E164" s="125"/>
      <c r="F164" s="126"/>
      <c r="G164" s="126"/>
      <c r="H164" s="74">
        <f t="shared" si="24"/>
        <v>0</v>
      </c>
      <c r="I164" s="126"/>
      <c r="J164" s="126"/>
      <c r="K164" s="72">
        <f t="shared" si="25"/>
        <v>0</v>
      </c>
      <c r="L164" s="72">
        <f t="shared" si="26"/>
        <v>0</v>
      </c>
      <c r="M164" s="126"/>
      <c r="N164" s="69">
        <f t="shared" si="27"/>
        <v>0</v>
      </c>
      <c r="O164" s="109"/>
    </row>
    <row r="165" spans="2:15" ht="15.75" x14ac:dyDescent="0.25">
      <c r="B165" s="27" t="s">
        <v>268</v>
      </c>
      <c r="C165" s="210"/>
      <c r="D165" t="s">
        <v>372</v>
      </c>
      <c r="E165" s="125"/>
      <c r="F165" s="126"/>
      <c r="G165" s="126"/>
      <c r="H165" s="74">
        <f t="shared" si="24"/>
        <v>0</v>
      </c>
      <c r="I165" s="126"/>
      <c r="J165" s="126"/>
      <c r="K165" s="72">
        <f t="shared" si="25"/>
        <v>0</v>
      </c>
      <c r="L165" s="72">
        <f t="shared" si="26"/>
        <v>0</v>
      </c>
      <c r="M165" s="126"/>
      <c r="N165" s="69">
        <f t="shared" si="27"/>
        <v>0</v>
      </c>
      <c r="O165" s="109"/>
    </row>
    <row r="166" spans="2:15" ht="15.75" x14ac:dyDescent="0.25">
      <c r="B166" s="27" t="s">
        <v>442</v>
      </c>
      <c r="C166" s="210"/>
      <c r="D166" t="s">
        <v>373</v>
      </c>
      <c r="E166" s="125"/>
      <c r="F166" s="126"/>
      <c r="G166" s="126"/>
      <c r="H166" s="74">
        <f t="shared" si="24"/>
        <v>0</v>
      </c>
      <c r="I166" s="126"/>
      <c r="J166" s="126"/>
      <c r="K166" s="72">
        <f t="shared" si="25"/>
        <v>0</v>
      </c>
      <c r="L166" s="72">
        <f t="shared" si="26"/>
        <v>0</v>
      </c>
      <c r="M166" s="126"/>
      <c r="N166" s="69">
        <f t="shared" si="27"/>
        <v>0</v>
      </c>
      <c r="O166" s="109"/>
    </row>
    <row r="167" spans="2:15" ht="15.75" x14ac:dyDescent="0.25">
      <c r="B167" s="27" t="s">
        <v>43</v>
      </c>
      <c r="C167" s="210"/>
      <c r="D167" t="s">
        <v>396</v>
      </c>
      <c r="E167" s="125"/>
      <c r="F167" s="126"/>
      <c r="G167" s="126"/>
      <c r="H167" s="74">
        <f t="shared" si="24"/>
        <v>0</v>
      </c>
      <c r="I167" s="126"/>
      <c r="J167" s="126"/>
      <c r="K167" s="72">
        <f t="shared" si="25"/>
        <v>0</v>
      </c>
      <c r="L167" s="72">
        <f t="shared" si="26"/>
        <v>0</v>
      </c>
      <c r="M167" s="126"/>
      <c r="N167" s="69">
        <f t="shared" si="27"/>
        <v>0</v>
      </c>
      <c r="O167" s="109"/>
    </row>
    <row r="168" spans="2:15" ht="15.75" x14ac:dyDescent="0.25">
      <c r="B168" s="27" t="s">
        <v>269</v>
      </c>
      <c r="C168" s="210"/>
      <c r="D168" t="s">
        <v>397</v>
      </c>
      <c r="E168" s="125"/>
      <c r="F168" s="126"/>
      <c r="G168" s="126"/>
      <c r="H168" s="74">
        <f t="shared" si="24"/>
        <v>0</v>
      </c>
      <c r="I168" s="126"/>
      <c r="J168" s="126"/>
      <c r="K168" s="72">
        <f t="shared" si="25"/>
        <v>0</v>
      </c>
      <c r="L168" s="72">
        <f t="shared" si="26"/>
        <v>0</v>
      </c>
      <c r="M168" s="126"/>
      <c r="N168" s="69">
        <f t="shared" si="27"/>
        <v>0</v>
      </c>
      <c r="O168" s="109"/>
    </row>
    <row r="169" spans="2:15" ht="15.75" x14ac:dyDescent="0.25">
      <c r="B169" s="27" t="s">
        <v>270</v>
      </c>
      <c r="C169" s="210"/>
      <c r="D169" t="s">
        <v>374</v>
      </c>
      <c r="E169" s="125"/>
      <c r="F169" s="126"/>
      <c r="G169" s="126"/>
      <c r="H169" s="74">
        <f t="shared" si="24"/>
        <v>0</v>
      </c>
      <c r="I169" s="126"/>
      <c r="J169" s="126"/>
      <c r="K169" s="72">
        <f t="shared" si="25"/>
        <v>0</v>
      </c>
      <c r="L169" s="72">
        <f t="shared" si="26"/>
        <v>0</v>
      </c>
      <c r="M169" s="126"/>
      <c r="N169" s="69">
        <f t="shared" si="27"/>
        <v>0</v>
      </c>
      <c r="O169" s="109"/>
    </row>
    <row r="170" spans="2:15" ht="15" customHeight="1" x14ac:dyDescent="0.25">
      <c r="B170" s="27" t="s">
        <v>271</v>
      </c>
      <c r="C170" s="210"/>
      <c r="D170" t="s">
        <v>375</v>
      </c>
      <c r="E170" s="125"/>
      <c r="F170" s="126"/>
      <c r="G170" s="126"/>
      <c r="H170" s="74">
        <f t="shared" si="24"/>
        <v>0</v>
      </c>
      <c r="I170" s="126"/>
      <c r="J170" s="126"/>
      <c r="K170" s="72">
        <f t="shared" si="25"/>
        <v>0</v>
      </c>
      <c r="L170" s="72">
        <f t="shared" si="26"/>
        <v>0</v>
      </c>
      <c r="M170" s="126"/>
      <c r="N170" s="69">
        <f t="shared" si="27"/>
        <v>0</v>
      </c>
      <c r="O170" s="109"/>
    </row>
    <row r="171" spans="2:15" ht="15" customHeight="1" x14ac:dyDescent="0.25">
      <c r="B171" s="27" t="s">
        <v>272</v>
      </c>
      <c r="C171" s="210"/>
      <c r="D171" t="s">
        <v>376</v>
      </c>
      <c r="E171" s="125"/>
      <c r="F171" s="126"/>
      <c r="G171" s="126"/>
      <c r="H171" s="74">
        <f t="shared" si="24"/>
        <v>0</v>
      </c>
      <c r="I171" s="126"/>
      <c r="J171" s="126"/>
      <c r="K171" s="72">
        <f t="shared" si="25"/>
        <v>0</v>
      </c>
      <c r="L171" s="72">
        <f t="shared" si="26"/>
        <v>0</v>
      </c>
      <c r="M171" s="126"/>
      <c r="N171" s="69">
        <f t="shared" si="27"/>
        <v>0</v>
      </c>
      <c r="O171" s="109"/>
    </row>
    <row r="172" spans="2:15" ht="15.75" x14ac:dyDescent="0.25">
      <c r="B172" s="326"/>
      <c r="C172" s="327"/>
      <c r="D172" s="217"/>
      <c r="E172" s="125"/>
      <c r="F172" s="126"/>
      <c r="G172" s="126"/>
      <c r="H172" s="74">
        <f t="shared" si="24"/>
        <v>0</v>
      </c>
      <c r="I172" s="126"/>
      <c r="J172" s="126"/>
      <c r="K172" s="72">
        <f t="shared" si="25"/>
        <v>0</v>
      </c>
      <c r="L172" s="72">
        <f t="shared" si="26"/>
        <v>0</v>
      </c>
      <c r="M172" s="126"/>
      <c r="N172" s="69">
        <f t="shared" si="27"/>
        <v>0</v>
      </c>
      <c r="O172" s="109"/>
    </row>
    <row r="173" spans="2:15" x14ac:dyDescent="0.2">
      <c r="B173" s="324"/>
      <c r="C173" s="325"/>
      <c r="D173" s="116"/>
      <c r="E173" s="117"/>
      <c r="F173" s="118"/>
      <c r="G173" s="53"/>
      <c r="H173" s="53"/>
      <c r="I173" s="53"/>
      <c r="J173" s="53"/>
      <c r="K173" s="53"/>
      <c r="L173" s="53"/>
      <c r="M173" s="118"/>
      <c r="N173" s="14"/>
      <c r="O173" s="109"/>
    </row>
    <row r="174" spans="2:15" ht="16.149999999999999" customHeight="1" x14ac:dyDescent="0.2">
      <c r="B174" s="317" t="s">
        <v>94</v>
      </c>
      <c r="C174" s="318"/>
      <c r="D174" s="298">
        <v>400</v>
      </c>
      <c r="E174" s="300">
        <f>SUM(E54:E172)</f>
        <v>0</v>
      </c>
      <c r="F174" s="300">
        <f t="shared" ref="F174:N174" si="28">SUM(F54:F172)</f>
        <v>0</v>
      </c>
      <c r="G174" s="300">
        <f t="shared" si="28"/>
        <v>0</v>
      </c>
      <c r="H174" s="300">
        <f t="shared" si="28"/>
        <v>0</v>
      </c>
      <c r="I174" s="300">
        <f t="shared" si="28"/>
        <v>0</v>
      </c>
      <c r="J174" s="300">
        <f t="shared" si="28"/>
        <v>0</v>
      </c>
      <c r="K174" s="300">
        <f t="shared" si="28"/>
        <v>0</v>
      </c>
      <c r="L174" s="300">
        <f t="shared" si="28"/>
        <v>0</v>
      </c>
      <c r="M174" s="300">
        <f t="shared" si="28"/>
        <v>0</v>
      </c>
      <c r="N174" s="300">
        <f t="shared" si="28"/>
        <v>0</v>
      </c>
      <c r="O174" s="109"/>
    </row>
    <row r="175" spans="2:15" ht="16.899999999999999" customHeight="1" thickBot="1" x14ac:dyDescent="0.25">
      <c r="B175" s="319"/>
      <c r="C175" s="320"/>
      <c r="D175" s="299"/>
      <c r="E175" s="301">
        <f>SUM(E54:E127)</f>
        <v>0</v>
      </c>
      <c r="F175" s="301">
        <f t="shared" ref="F175:N175" si="29">SUM(F54:F127)</f>
        <v>0</v>
      </c>
      <c r="G175" s="301">
        <f t="shared" si="29"/>
        <v>0</v>
      </c>
      <c r="H175" s="301">
        <f t="shared" si="29"/>
        <v>0</v>
      </c>
      <c r="I175" s="301">
        <f t="shared" si="29"/>
        <v>0</v>
      </c>
      <c r="J175" s="301">
        <f t="shared" si="29"/>
        <v>0</v>
      </c>
      <c r="K175" s="301">
        <f t="shared" si="29"/>
        <v>0</v>
      </c>
      <c r="L175" s="301">
        <f t="shared" si="29"/>
        <v>0</v>
      </c>
      <c r="M175" s="301">
        <f t="shared" si="29"/>
        <v>0</v>
      </c>
      <c r="N175" s="301">
        <f t="shared" si="29"/>
        <v>0</v>
      </c>
      <c r="O175" s="109"/>
    </row>
    <row r="176" spans="2:15" ht="16.899999999999999" customHeight="1" thickTop="1" x14ac:dyDescent="0.2">
      <c r="B176" s="309"/>
      <c r="C176" s="310"/>
      <c r="D176" s="114"/>
      <c r="E176" s="119"/>
      <c r="F176" s="119"/>
      <c r="G176" s="119"/>
      <c r="H176" s="119"/>
      <c r="I176" s="119"/>
      <c r="J176" s="119"/>
      <c r="K176" s="119"/>
      <c r="L176" s="119"/>
      <c r="M176" s="131"/>
      <c r="N176" s="120"/>
      <c r="O176" s="109"/>
    </row>
    <row r="177" spans="2:15" ht="16.899999999999999" customHeight="1" x14ac:dyDescent="0.2">
      <c r="B177" s="326" t="s">
        <v>60</v>
      </c>
      <c r="C177" s="327" t="s">
        <v>60</v>
      </c>
      <c r="D177" s="114" t="s">
        <v>377</v>
      </c>
      <c r="E177" s="73"/>
      <c r="F177" s="73"/>
      <c r="G177" s="73"/>
      <c r="H177" s="121">
        <f t="shared" ref="H177:H179" si="30">SUM(F177:G177)</f>
        <v>0</v>
      </c>
      <c r="I177" s="73"/>
      <c r="J177" s="73"/>
      <c r="K177" s="72">
        <f t="shared" ref="K177:K179" si="31">SUM(I177:J177)</f>
        <v>0</v>
      </c>
      <c r="L177" s="72">
        <f t="shared" ref="L177:L179" si="32">+H177-K177</f>
        <v>0</v>
      </c>
      <c r="M177" s="133"/>
      <c r="N177" s="69">
        <f t="shared" ref="N177:N179" si="33">+L177-M177</f>
        <v>0</v>
      </c>
      <c r="O177" s="109"/>
    </row>
    <row r="178" spans="2:15" ht="16.899999999999999" customHeight="1" x14ac:dyDescent="0.2">
      <c r="B178" s="326" t="s">
        <v>273</v>
      </c>
      <c r="C178" s="327" t="s">
        <v>273</v>
      </c>
      <c r="D178" s="114" t="s">
        <v>378</v>
      </c>
      <c r="E178" s="73"/>
      <c r="F178" s="73"/>
      <c r="G178" s="73"/>
      <c r="H178" s="121">
        <f t="shared" si="30"/>
        <v>0</v>
      </c>
      <c r="I178" s="73"/>
      <c r="J178" s="73"/>
      <c r="K178" s="72">
        <f t="shared" si="31"/>
        <v>0</v>
      </c>
      <c r="L178" s="72">
        <f t="shared" si="32"/>
        <v>0</v>
      </c>
      <c r="M178" s="133"/>
      <c r="N178" s="69">
        <f t="shared" si="33"/>
        <v>0</v>
      </c>
      <c r="O178" s="109"/>
    </row>
    <row r="179" spans="2:15" ht="16.899999999999999" customHeight="1" x14ac:dyDescent="0.2">
      <c r="B179" s="326" t="s">
        <v>274</v>
      </c>
      <c r="C179" s="327" t="s">
        <v>274</v>
      </c>
      <c r="D179" s="114" t="s">
        <v>379</v>
      </c>
      <c r="E179" s="73"/>
      <c r="F179" s="73"/>
      <c r="G179" s="73"/>
      <c r="H179" s="121">
        <f t="shared" si="30"/>
        <v>0</v>
      </c>
      <c r="I179" s="73"/>
      <c r="J179" s="73"/>
      <c r="K179" s="72">
        <f t="shared" si="31"/>
        <v>0</v>
      </c>
      <c r="L179" s="72">
        <f t="shared" si="32"/>
        <v>0</v>
      </c>
      <c r="M179" s="133"/>
      <c r="N179" s="69">
        <f t="shared" si="33"/>
        <v>0</v>
      </c>
      <c r="O179" s="109"/>
    </row>
    <row r="180" spans="2:15" x14ac:dyDescent="0.2">
      <c r="B180" s="322" t="s">
        <v>275</v>
      </c>
      <c r="C180" s="323" t="s">
        <v>275</v>
      </c>
      <c r="D180" s="178" t="s">
        <v>380</v>
      </c>
      <c r="E180" s="73"/>
      <c r="F180" s="73"/>
      <c r="G180" s="73"/>
      <c r="H180" s="121">
        <f>SUM(F180:G180)</f>
        <v>0</v>
      </c>
      <c r="I180" s="73"/>
      <c r="J180" s="73"/>
      <c r="K180" s="72">
        <f>SUM(I180:J180)</f>
        <v>0</v>
      </c>
      <c r="L180" s="72">
        <f>+H180-K180</f>
        <v>0</v>
      </c>
      <c r="M180" s="133"/>
      <c r="N180" s="69">
        <f>+L180-M180</f>
        <v>0</v>
      </c>
      <c r="O180" s="109"/>
    </row>
    <row r="181" spans="2:15" x14ac:dyDescent="0.2">
      <c r="B181" s="324"/>
      <c r="C181" s="325"/>
      <c r="D181" s="116"/>
      <c r="E181" s="122"/>
      <c r="F181" s="122"/>
      <c r="G181" s="122"/>
      <c r="H181" s="122"/>
      <c r="I181" s="122"/>
      <c r="J181" s="122"/>
      <c r="K181" s="122"/>
      <c r="L181" s="122"/>
      <c r="M181" s="132"/>
      <c r="N181" s="123"/>
      <c r="O181" s="109"/>
    </row>
    <row r="182" spans="2:15" ht="16.149999999999999" customHeight="1" x14ac:dyDescent="0.2">
      <c r="B182" s="317" t="s">
        <v>95</v>
      </c>
      <c r="C182" s="318"/>
      <c r="D182" s="298">
        <v>500</v>
      </c>
      <c r="E182" s="300">
        <f>SUM(E177:E180)</f>
        <v>0</v>
      </c>
      <c r="F182" s="300">
        <f t="shared" ref="F182:N182" si="34">SUM(F177:F180)</f>
        <v>0</v>
      </c>
      <c r="G182" s="300">
        <f t="shared" si="34"/>
        <v>0</v>
      </c>
      <c r="H182" s="300">
        <f t="shared" si="34"/>
        <v>0</v>
      </c>
      <c r="I182" s="300">
        <f t="shared" si="34"/>
        <v>0</v>
      </c>
      <c r="J182" s="300">
        <f t="shared" si="34"/>
        <v>0</v>
      </c>
      <c r="K182" s="300">
        <f t="shared" si="34"/>
        <v>0</v>
      </c>
      <c r="L182" s="300">
        <f t="shared" si="34"/>
        <v>0</v>
      </c>
      <c r="M182" s="300">
        <f t="shared" si="34"/>
        <v>0</v>
      </c>
      <c r="N182" s="300">
        <f t="shared" si="34"/>
        <v>0</v>
      </c>
      <c r="O182" s="109"/>
    </row>
    <row r="183" spans="2:15" ht="16.899999999999999" customHeight="1" thickBot="1" x14ac:dyDescent="0.25">
      <c r="B183" s="319"/>
      <c r="C183" s="320"/>
      <c r="D183" s="304"/>
      <c r="E183" s="301"/>
      <c r="F183" s="301"/>
      <c r="G183" s="301"/>
      <c r="H183" s="301"/>
      <c r="I183" s="301"/>
      <c r="J183" s="301"/>
      <c r="K183" s="301"/>
      <c r="L183" s="301"/>
      <c r="M183" s="301"/>
      <c r="N183" s="301"/>
      <c r="O183" s="109"/>
    </row>
    <row r="184" spans="2:15" ht="16.5" thickTop="1" x14ac:dyDescent="0.25">
      <c r="D184" s="48"/>
      <c r="E184" s="15"/>
      <c r="F184" s="16"/>
      <c r="G184" s="16"/>
      <c r="H184" s="16"/>
      <c r="I184" s="16"/>
      <c r="J184" s="16"/>
      <c r="K184" s="16"/>
      <c r="L184" s="16"/>
      <c r="M184" s="17"/>
      <c r="N184" s="16"/>
      <c r="O184" s="109"/>
    </row>
    <row r="185" spans="2:15" ht="21" x14ac:dyDescent="0.25">
      <c r="B185" s="154">
        <v>1</v>
      </c>
      <c r="C185" s="289" t="s">
        <v>117</v>
      </c>
      <c r="D185" s="289"/>
      <c r="E185" s="289"/>
      <c r="F185" s="289"/>
      <c r="G185" s="289"/>
      <c r="H185" s="289"/>
      <c r="I185" s="289"/>
      <c r="J185" s="289"/>
      <c r="K185" s="289"/>
      <c r="L185" s="289"/>
      <c r="M185" s="289"/>
      <c r="N185" s="289"/>
      <c r="O185" s="46"/>
    </row>
    <row r="186" spans="2:15" ht="18" customHeight="1" x14ac:dyDescent="0.25">
      <c r="B186" s="154">
        <v>2</v>
      </c>
      <c r="C186" s="288" t="s">
        <v>109</v>
      </c>
      <c r="D186" s="288"/>
      <c r="E186" s="288"/>
      <c r="F186" s="288"/>
      <c r="G186" s="288"/>
      <c r="H186" s="288"/>
      <c r="I186" s="288"/>
      <c r="J186" s="288"/>
      <c r="K186" s="288"/>
      <c r="L186" s="288"/>
      <c r="M186" s="288"/>
      <c r="N186" s="288"/>
      <c r="O186" s="46"/>
    </row>
    <row r="187" spans="2:15" ht="15.6" customHeight="1" x14ac:dyDescent="0.25">
      <c r="B187" s="48"/>
      <c r="C187" s="288"/>
      <c r="D187" s="288"/>
      <c r="E187" s="288"/>
      <c r="F187" s="288"/>
      <c r="G187" s="288"/>
      <c r="H187" s="288"/>
      <c r="I187" s="288"/>
      <c r="J187" s="288"/>
      <c r="K187" s="288"/>
      <c r="L187" s="288"/>
      <c r="M187" s="288"/>
      <c r="N187" s="288"/>
      <c r="O187" s="46"/>
    </row>
    <row r="188" spans="2:15" x14ac:dyDescent="0.2">
      <c r="D188" s="18" t="s">
        <v>0</v>
      </c>
      <c r="E188" s="19"/>
      <c r="F188" s="19"/>
      <c r="G188" s="19"/>
      <c r="H188" s="19"/>
      <c r="I188" s="19"/>
      <c r="J188" s="20"/>
      <c r="K188" s="19"/>
      <c r="L188" s="20"/>
      <c r="M188" s="19"/>
      <c r="N188" s="19"/>
      <c r="O188" s="43"/>
    </row>
    <row r="189" spans="2:15" x14ac:dyDescent="0.2">
      <c r="B189" s="143" t="s">
        <v>23</v>
      </c>
      <c r="C189" s="261"/>
      <c r="D189" s="261"/>
      <c r="E189" s="261"/>
      <c r="F189" s="261"/>
      <c r="G189" s="261"/>
      <c r="H189" s="261"/>
      <c r="I189" s="261"/>
      <c r="J189" s="261"/>
      <c r="K189" s="261"/>
      <c r="L189" s="261"/>
      <c r="M189" s="261"/>
      <c r="N189" s="262"/>
      <c r="O189" s="43"/>
    </row>
    <row r="190" spans="2:15" ht="15.6" customHeight="1" x14ac:dyDescent="0.2">
      <c r="B190" s="142"/>
      <c r="C190" s="263"/>
      <c r="D190" s="263"/>
      <c r="E190" s="263"/>
      <c r="F190" s="263"/>
      <c r="G190" s="263"/>
      <c r="H190" s="263"/>
      <c r="I190" s="263"/>
      <c r="J190" s="263"/>
      <c r="K190" s="263"/>
      <c r="L190" s="263"/>
      <c r="M190" s="263"/>
      <c r="N190" s="264"/>
      <c r="O190" s="43"/>
    </row>
    <row r="191" spans="2:15" ht="15.6" customHeight="1" x14ac:dyDescent="0.2">
      <c r="B191" s="63"/>
      <c r="C191" s="263"/>
      <c r="D191" s="263"/>
      <c r="E191" s="263"/>
      <c r="F191" s="263"/>
      <c r="G191" s="263"/>
      <c r="H191" s="263"/>
      <c r="I191" s="263"/>
      <c r="J191" s="263"/>
      <c r="K191" s="263"/>
      <c r="L191" s="263"/>
      <c r="M191" s="263"/>
      <c r="N191" s="264"/>
      <c r="O191" s="43"/>
    </row>
    <row r="192" spans="2:15" ht="15.6" customHeight="1" x14ac:dyDescent="0.2">
      <c r="B192" s="63"/>
      <c r="C192" s="263"/>
      <c r="D192" s="263"/>
      <c r="E192" s="263"/>
      <c r="F192" s="263"/>
      <c r="G192" s="263"/>
      <c r="H192" s="263"/>
      <c r="I192" s="263"/>
      <c r="J192" s="263"/>
      <c r="K192" s="263"/>
      <c r="L192" s="263"/>
      <c r="M192" s="263"/>
      <c r="N192" s="264"/>
      <c r="O192" s="43"/>
    </row>
    <row r="193" spans="2:15" ht="15.6" customHeight="1" x14ac:dyDescent="0.2">
      <c r="B193" s="63"/>
      <c r="C193" s="263"/>
      <c r="D193" s="263"/>
      <c r="E193" s="263"/>
      <c r="F193" s="263"/>
      <c r="G193" s="263"/>
      <c r="H193" s="263"/>
      <c r="I193" s="263"/>
      <c r="J193" s="263"/>
      <c r="K193" s="263"/>
      <c r="L193" s="263"/>
      <c r="M193" s="263"/>
      <c r="N193" s="264"/>
      <c r="O193" s="43"/>
    </row>
    <row r="194" spans="2:15" ht="15.6" customHeight="1" x14ac:dyDescent="0.2">
      <c r="B194" s="63"/>
      <c r="C194" s="263"/>
      <c r="D194" s="263"/>
      <c r="E194" s="263"/>
      <c r="F194" s="263"/>
      <c r="G194" s="263"/>
      <c r="H194" s="263"/>
      <c r="I194" s="263"/>
      <c r="J194" s="263"/>
      <c r="K194" s="263"/>
      <c r="L194" s="263"/>
      <c r="M194" s="263"/>
      <c r="N194" s="264"/>
      <c r="O194" s="43"/>
    </row>
    <row r="195" spans="2:15" ht="15.6" customHeight="1" x14ac:dyDescent="0.2">
      <c r="B195" s="63"/>
      <c r="C195" s="265"/>
      <c r="D195" s="265"/>
      <c r="E195" s="265"/>
      <c r="F195" s="265"/>
      <c r="G195" s="265"/>
      <c r="H195" s="265"/>
      <c r="I195" s="265"/>
      <c r="J195" s="265"/>
      <c r="K195" s="265"/>
      <c r="L195" s="265"/>
      <c r="M195" s="265"/>
      <c r="N195" s="266"/>
      <c r="O195" s="43"/>
    </row>
    <row r="196" spans="2:15" x14ac:dyDescent="0.2">
      <c r="C196" s="124"/>
      <c r="E196" s="19"/>
      <c r="F196" s="19"/>
      <c r="G196" s="19"/>
      <c r="H196" s="19"/>
      <c r="I196" s="19"/>
      <c r="J196" s="19"/>
      <c r="K196" s="19"/>
      <c r="L196" s="19"/>
      <c r="M196" s="19"/>
      <c r="N196" s="19"/>
      <c r="O196" s="43"/>
    </row>
    <row r="197" spans="2:15" x14ac:dyDescent="0.2">
      <c r="B197" s="151" t="s">
        <v>115</v>
      </c>
      <c r="C197" s="255" t="str">
        <f>+Cover!D22</f>
        <v>Full Name</v>
      </c>
      <c r="D197" s="256"/>
      <c r="H197" s="22" t="s">
        <v>0</v>
      </c>
      <c r="I197" s="22"/>
      <c r="J197" s="19"/>
      <c r="K197" s="22" t="s">
        <v>0</v>
      </c>
      <c r="L197" s="19"/>
      <c r="M197" s="19"/>
      <c r="N197" s="19"/>
      <c r="O197" s="43"/>
    </row>
    <row r="198" spans="2:15" x14ac:dyDescent="0.2">
      <c r="B198" s="152" t="s">
        <v>114</v>
      </c>
      <c r="C198" s="277" t="str">
        <f>Cover!D23</f>
        <v>xxx-xxx-xxxx</v>
      </c>
      <c r="D198" s="278"/>
      <c r="H198" s="22"/>
      <c r="I198" s="22"/>
      <c r="J198" s="19"/>
      <c r="K198" s="22"/>
      <c r="L198" s="19"/>
      <c r="M198" s="19"/>
      <c r="N198" s="19"/>
      <c r="O198" s="43"/>
    </row>
    <row r="199" spans="2:15" x14ac:dyDescent="0.2">
      <c r="B199" s="153" t="s">
        <v>116</v>
      </c>
      <c r="C199" s="257">
        <f>+Cover!D24</f>
        <v>45839</v>
      </c>
      <c r="D199" s="258"/>
      <c r="H199" s="22"/>
      <c r="I199" s="22"/>
      <c r="J199" s="19"/>
      <c r="K199" s="22"/>
      <c r="L199" s="19"/>
      <c r="M199" s="19"/>
      <c r="N199" s="19"/>
      <c r="O199" s="43"/>
    </row>
    <row r="200" spans="2:15" x14ac:dyDescent="0.2">
      <c r="E200" s="19"/>
      <c r="F200" s="19"/>
      <c r="G200" s="19"/>
      <c r="H200" s="19"/>
      <c r="I200" s="19"/>
      <c r="J200" s="19"/>
      <c r="K200" s="19"/>
      <c r="L200" s="19"/>
      <c r="M200" s="19"/>
      <c r="N200" s="19"/>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row r="203" spans="2:15" x14ac:dyDescent="0.2">
      <c r="E203" s="23"/>
      <c r="F203" s="23"/>
      <c r="G203" s="23"/>
      <c r="H203" s="23"/>
      <c r="I203" s="23"/>
      <c r="J203" s="23"/>
      <c r="K203" s="23"/>
      <c r="L203" s="23"/>
      <c r="M203" s="23"/>
      <c r="N203" s="23"/>
    </row>
  </sheetData>
  <mergeCells count="102">
    <mergeCell ref="B35:C36"/>
    <mergeCell ref="C189:N195"/>
    <mergeCell ref="C185:N185"/>
    <mergeCell ref="C186:N187"/>
    <mergeCell ref="K182:K183"/>
    <mergeCell ref="L182:L183"/>
    <mergeCell ref="M182:M183"/>
    <mergeCell ref="N182:N183"/>
    <mergeCell ref="J182:J183"/>
    <mergeCell ref="E182:E183"/>
    <mergeCell ref="F182:F183"/>
    <mergeCell ref="M174:M175"/>
    <mergeCell ref="B174:C175"/>
    <mergeCell ref="B182:C183"/>
    <mergeCell ref="B176:C176"/>
    <mergeCell ref="B180:C180"/>
    <mergeCell ref="B181:C181"/>
    <mergeCell ref="B177:C177"/>
    <mergeCell ref="B178:C178"/>
    <mergeCell ref="B179:C179"/>
    <mergeCell ref="B173:C173"/>
    <mergeCell ref="B172:C172"/>
    <mergeCell ref="J174:J175"/>
    <mergeCell ref="K174:K175"/>
    <mergeCell ref="L174:L175"/>
    <mergeCell ref="N174:N175"/>
    <mergeCell ref="K52:K53"/>
    <mergeCell ref="B9:C12"/>
    <mergeCell ref="B14:C14"/>
    <mergeCell ref="B15:C15"/>
    <mergeCell ref="B13:C13"/>
    <mergeCell ref="B16:C16"/>
    <mergeCell ref="B22:C22"/>
    <mergeCell ref="B52:C53"/>
    <mergeCell ref="D174:D175"/>
    <mergeCell ref="F174:F175"/>
    <mergeCell ref="B54:C54"/>
    <mergeCell ref="B17:C17"/>
    <mergeCell ref="B18:C18"/>
    <mergeCell ref="B19:C19"/>
    <mergeCell ref="B25:C25"/>
    <mergeCell ref="B26:C26"/>
    <mergeCell ref="B27:C27"/>
    <mergeCell ref="B28:C28"/>
    <mergeCell ref="B29:C29"/>
    <mergeCell ref="B30:C30"/>
    <mergeCell ref="L35:L36"/>
    <mergeCell ref="M35:M36"/>
    <mergeCell ref="N35:N36"/>
    <mergeCell ref="D52:D53"/>
    <mergeCell ref="E52:E53"/>
    <mergeCell ref="F52:F53"/>
    <mergeCell ref="G52:G53"/>
    <mergeCell ref="H52:H53"/>
    <mergeCell ref="I52:I53"/>
    <mergeCell ref="J52:J53"/>
    <mergeCell ref="F35:F36"/>
    <mergeCell ref="G35:G36"/>
    <mergeCell ref="H35:H36"/>
    <mergeCell ref="I35:I36"/>
    <mergeCell ref="J35:J36"/>
    <mergeCell ref="K35:K36"/>
    <mergeCell ref="L52:L53"/>
    <mergeCell ref="M52:M53"/>
    <mergeCell ref="N52:N53"/>
    <mergeCell ref="C199:D199"/>
    <mergeCell ref="E9:E12"/>
    <mergeCell ref="F9:F12"/>
    <mergeCell ref="G9:G12"/>
    <mergeCell ref="H9:H12"/>
    <mergeCell ref="I9:I12"/>
    <mergeCell ref="C198:D198"/>
    <mergeCell ref="C197:D197"/>
    <mergeCell ref="D35:D36"/>
    <mergeCell ref="E35:E36"/>
    <mergeCell ref="G174:G175"/>
    <mergeCell ref="H174:H175"/>
    <mergeCell ref="I174:I175"/>
    <mergeCell ref="B20:C20"/>
    <mergeCell ref="B21:C21"/>
    <mergeCell ref="I182:I183"/>
    <mergeCell ref="D182:D183"/>
    <mergeCell ref="E174:E175"/>
    <mergeCell ref="B23:C23"/>
    <mergeCell ref="B24:C24"/>
    <mergeCell ref="G182:G183"/>
    <mergeCell ref="H182:H183"/>
    <mergeCell ref="B37:C37"/>
    <mergeCell ref="B31:C31"/>
    <mergeCell ref="B33:C33"/>
    <mergeCell ref="N9:N12"/>
    <mergeCell ref="D9:D12"/>
    <mergeCell ref="E2:M2"/>
    <mergeCell ref="E3:M3"/>
    <mergeCell ref="E4:M4"/>
    <mergeCell ref="E5:M5"/>
    <mergeCell ref="J9:J12"/>
    <mergeCell ref="K9:K12"/>
    <mergeCell ref="L9:L12"/>
    <mergeCell ref="M9:M12"/>
    <mergeCell ref="B32:C32"/>
    <mergeCell ref="K6:N6"/>
  </mergeCells>
  <phoneticPr fontId="0" type="noConversion"/>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rowBreaks count="2" manualBreakCount="2">
    <brk id="69" min="1" max="13" man="1"/>
    <brk id="10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4">
    <pageSetUpPr fitToPage="1"/>
  </sheetPr>
  <dimension ref="B2:AB100"/>
  <sheetViews>
    <sheetView topLeftCell="A7" zoomScale="90" zoomScaleNormal="90" workbookViewId="0">
      <selection activeCell="S25" sqref="S25"/>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04" t="str">
        <f>+Cover!B6</f>
        <v>Business Unit Number and Agency Name</v>
      </c>
      <c r="C2" s="404"/>
      <c r="D2" s="404"/>
      <c r="E2" s="404"/>
      <c r="F2" s="404"/>
      <c r="G2" s="404"/>
      <c r="H2" s="404"/>
      <c r="I2" s="404"/>
      <c r="J2" s="404"/>
      <c r="K2" s="404"/>
      <c r="L2" s="404"/>
      <c r="M2" s="404"/>
      <c r="N2" s="404"/>
      <c r="O2" s="404"/>
      <c r="P2" s="404"/>
      <c r="Q2" s="404"/>
      <c r="R2" s="404"/>
      <c r="S2" s="4">
        <f ca="1">NOW()</f>
        <v>45810.42807303241</v>
      </c>
    </row>
    <row r="3" spans="2:28" ht="15.75" x14ac:dyDescent="0.25">
      <c r="B3" s="404" t="str">
        <f>Cover!B20</f>
        <v>Based on NMS Budget Vs Actuals Report by Pcode dated MM/DD/YYYY</v>
      </c>
      <c r="C3" s="404"/>
      <c r="D3" s="404"/>
      <c r="E3" s="404"/>
      <c r="F3" s="404"/>
      <c r="G3" s="404"/>
      <c r="H3" s="404"/>
      <c r="I3" s="404"/>
      <c r="J3" s="404"/>
      <c r="K3" s="404"/>
      <c r="L3" s="404"/>
      <c r="M3" s="404"/>
      <c r="N3" s="404"/>
      <c r="O3" s="404"/>
      <c r="P3" s="404"/>
      <c r="Q3" s="404"/>
      <c r="R3" s="404"/>
      <c r="S3" s="5">
        <f ca="1">NOW()</f>
        <v>45810.42807303241</v>
      </c>
    </row>
    <row r="4" spans="2:28" ht="15.75" x14ac:dyDescent="0.25">
      <c r="B4" s="243" t="str">
        <f>Cover!B7</f>
        <v>Pcode Number and Program Name</v>
      </c>
      <c r="C4" s="243"/>
      <c r="D4" s="243"/>
      <c r="E4" s="243"/>
      <c r="F4" s="243"/>
      <c r="G4" s="243"/>
      <c r="H4" s="243"/>
      <c r="I4" s="243"/>
      <c r="J4" s="243"/>
      <c r="K4" s="243"/>
      <c r="L4" s="243"/>
      <c r="M4" s="243"/>
      <c r="N4" s="243"/>
      <c r="O4" s="243"/>
      <c r="P4" s="243"/>
      <c r="Q4" s="243"/>
      <c r="R4" s="243"/>
      <c r="S4" s="80"/>
      <c r="T4" s="43"/>
    </row>
    <row r="5" spans="2:28" ht="15.75" x14ac:dyDescent="0.25">
      <c r="B5" s="404" t="str">
        <f>Cover!B19</f>
        <v>FY26</v>
      </c>
      <c r="C5" s="404"/>
      <c r="D5" s="404"/>
      <c r="E5" s="404"/>
      <c r="F5" s="404"/>
      <c r="G5" s="404"/>
      <c r="H5" s="404"/>
      <c r="I5" s="404"/>
      <c r="J5" s="404"/>
      <c r="K5" s="404"/>
      <c r="L5" s="404"/>
      <c r="M5" s="404"/>
      <c r="N5" s="404"/>
      <c r="O5" s="404"/>
      <c r="P5" s="404"/>
      <c r="Q5" s="404"/>
      <c r="R5" s="404"/>
      <c r="S5" s="45"/>
      <c r="T5" s="43"/>
    </row>
    <row r="6" spans="2:28" ht="15.75" x14ac:dyDescent="0.25">
      <c r="B6" s="45" t="s">
        <v>138</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05" t="str">
        <f ca="1">CELL("filename")</f>
        <v>\\dfafsvr\sbd$\DiegoJ\Budget Projections Template\[FY26 Budget Projections Template 6.2025.xlsx]Salary Projections Other Revenu</v>
      </c>
      <c r="Q7" s="405"/>
      <c r="R7" s="405"/>
      <c r="S7" s="405"/>
    </row>
    <row r="8" spans="2:28" ht="16.149999999999999" customHeight="1" x14ac:dyDescent="0.2">
      <c r="B8" s="395" t="s">
        <v>61</v>
      </c>
      <c r="C8" s="398" t="s">
        <v>24</v>
      </c>
      <c r="D8" s="387" t="s">
        <v>25</v>
      </c>
      <c r="E8" s="375" t="s">
        <v>99</v>
      </c>
      <c r="F8" s="401" t="s">
        <v>26</v>
      </c>
      <c r="G8" s="387" t="s">
        <v>27</v>
      </c>
      <c r="H8" s="390" t="s">
        <v>414</v>
      </c>
      <c r="I8" s="390" t="s">
        <v>100</v>
      </c>
      <c r="J8" s="390" t="s">
        <v>107</v>
      </c>
      <c r="K8" s="393" t="s">
        <v>101</v>
      </c>
      <c r="L8" s="375" t="s">
        <v>102</v>
      </c>
      <c r="M8" s="375" t="s">
        <v>103</v>
      </c>
      <c r="N8" s="375" t="s">
        <v>104</v>
      </c>
      <c r="O8" s="43"/>
      <c r="P8" s="378" t="s">
        <v>416</v>
      </c>
      <c r="Q8" s="379"/>
      <c r="R8" s="379"/>
      <c r="S8" s="380"/>
      <c r="T8" s="43"/>
    </row>
    <row r="9" spans="2:28" ht="31.9" customHeight="1" x14ac:dyDescent="0.2">
      <c r="B9" s="396"/>
      <c r="C9" s="399"/>
      <c r="D9" s="388"/>
      <c r="E9" s="376"/>
      <c r="F9" s="402"/>
      <c r="G9" s="388"/>
      <c r="H9" s="391"/>
      <c r="I9" s="391"/>
      <c r="J9" s="391"/>
      <c r="K9" s="394"/>
      <c r="L9" s="376"/>
      <c r="M9" s="376"/>
      <c r="N9" s="376"/>
      <c r="O9" s="43"/>
      <c r="P9" s="381"/>
      <c r="Q9" s="382"/>
      <c r="R9" s="382"/>
      <c r="S9" s="383"/>
      <c r="T9" s="43"/>
    </row>
    <row r="10" spans="2:28" ht="15.75" x14ac:dyDescent="0.25">
      <c r="B10" s="397"/>
      <c r="C10" s="400"/>
      <c r="D10" s="389"/>
      <c r="E10" s="377"/>
      <c r="F10" s="403"/>
      <c r="G10" s="389"/>
      <c r="H10" s="392"/>
      <c r="I10" s="392"/>
      <c r="J10" s="81" t="str">
        <f>Cover!B19</f>
        <v>FY26</v>
      </c>
      <c r="K10" s="82" t="str">
        <f>Cover!B19</f>
        <v>FY26</v>
      </c>
      <c r="L10" s="377"/>
      <c r="M10" s="377"/>
      <c r="N10" s="377"/>
      <c r="O10" s="43"/>
      <c r="P10" s="384" t="str">
        <f>+Cover!B19</f>
        <v>FY26</v>
      </c>
      <c r="Q10" s="385"/>
      <c r="R10" s="385"/>
      <c r="S10" s="386"/>
      <c r="T10" s="43"/>
      <c r="AB10" s="3" t="s">
        <v>118</v>
      </c>
    </row>
    <row r="11" spans="2:28" ht="16.149999999999999" customHeight="1" x14ac:dyDescent="0.2">
      <c r="B11" s="83"/>
      <c r="C11" s="84"/>
      <c r="D11" s="85"/>
      <c r="E11" s="85"/>
      <c r="F11" s="86"/>
      <c r="G11" s="86"/>
      <c r="H11" s="87"/>
      <c r="I11" s="86"/>
      <c r="J11" s="88"/>
      <c r="K11" s="89"/>
      <c r="L11" s="90"/>
      <c r="M11" s="89"/>
      <c r="N11" s="76"/>
      <c r="O11" s="43"/>
      <c r="P11" s="367" t="s">
        <v>28</v>
      </c>
      <c r="Q11" s="369" t="s">
        <v>20</v>
      </c>
      <c r="R11" s="370"/>
      <c r="S11" s="37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68"/>
      <c r="Q12" s="371"/>
      <c r="R12" s="372"/>
      <c r="S12" s="37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57" t="s">
        <v>65</v>
      </c>
      <c r="R14" s="35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57" t="s">
        <v>44</v>
      </c>
      <c r="R15" s="35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57" t="s">
        <v>66</v>
      </c>
      <c r="R16" s="35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57" t="s">
        <v>67</v>
      </c>
      <c r="R17" s="35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57" t="s">
        <v>45</v>
      </c>
      <c r="R18" s="35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57" t="s">
        <v>46</v>
      </c>
      <c r="R19" s="35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57" t="s">
        <v>47</v>
      </c>
      <c r="R20" s="35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57" t="s">
        <v>68</v>
      </c>
      <c r="R21" s="35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57" t="s">
        <v>48</v>
      </c>
      <c r="R22" s="35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409"/>
      <c r="Q23" s="414"/>
      <c r="R23" s="410"/>
      <c r="S23" s="425"/>
      <c r="T23" s="43"/>
      <c r="U23" s="155">
        <f t="shared" ref="U23:U28" si="8">IF(D23="Exempt",K23,0)</f>
        <v>0</v>
      </c>
      <c r="V23" s="155">
        <f t="shared" ref="V23:V28" si="9">IF(D23="Term",K23,0)</f>
        <v>0</v>
      </c>
      <c r="W23" s="155">
        <f t="shared" ref="W23:W28" si="10">IF(D23="Perm F/T",K23,0)</f>
        <v>0</v>
      </c>
      <c r="X23" s="155">
        <f t="shared" ref="X23:X28" si="11">IF(D23="Perm P/T",K23,0)</f>
        <v>0</v>
      </c>
      <c r="Y23" s="155">
        <f t="shared" ref="Y23:Y28"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409"/>
      <c r="Q24" s="414"/>
      <c r="R24" s="410"/>
      <c r="S24" s="4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9"/>
      <c r="H25" s="138"/>
      <c r="I25" s="92">
        <f t="shared" si="0"/>
        <v>0</v>
      </c>
      <c r="J25" s="141"/>
      <c r="K25" s="72">
        <f t="shared" si="7"/>
        <v>0</v>
      </c>
      <c r="L25" s="126"/>
      <c r="M25" s="72">
        <f t="shared" si="1"/>
        <v>0</v>
      </c>
      <c r="N25" s="127"/>
      <c r="O25" s="43"/>
      <c r="P25" s="412"/>
      <c r="Q25" s="416"/>
      <c r="R25" s="413"/>
      <c r="S25" s="429"/>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57"/>
      <c r="Q26" s="192"/>
      <c r="R26" s="43"/>
      <c r="S26" s="156"/>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359" t="s">
        <v>93</v>
      </c>
      <c r="Q27" s="360"/>
      <c r="R27" s="361"/>
      <c r="S27" s="365">
        <f>SUM(S14:S25)</f>
        <v>0</v>
      </c>
      <c r="T27" s="45"/>
      <c r="U27" s="155">
        <f t="shared" si="8"/>
        <v>0</v>
      </c>
      <c r="V27" s="155">
        <f t="shared" si="9"/>
        <v>0</v>
      </c>
      <c r="W27" s="155">
        <f t="shared" si="10"/>
        <v>0</v>
      </c>
      <c r="X27" s="155">
        <f t="shared" si="11"/>
        <v>0</v>
      </c>
      <c r="Y27" s="155">
        <f t="shared" si="12"/>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62"/>
      <c r="Q28" s="363"/>
      <c r="R28" s="364"/>
      <c r="S28" s="366"/>
      <c r="T28" s="45"/>
      <c r="U28" s="155">
        <f t="shared" si="8"/>
        <v>0</v>
      </c>
      <c r="V28" s="155">
        <f t="shared" si="9"/>
        <v>0</v>
      </c>
      <c r="W28" s="155">
        <f t="shared" si="10"/>
        <v>0</v>
      </c>
      <c r="X28" s="155">
        <f t="shared" si="11"/>
        <v>0</v>
      </c>
      <c r="Y28" s="155">
        <f t="shared" si="12"/>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59" t="s">
        <v>97</v>
      </c>
      <c r="Q40" s="360"/>
      <c r="R40" s="361"/>
      <c r="S40" s="36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62"/>
      <c r="Q41" s="363"/>
      <c r="R41" s="364"/>
      <c r="S41" s="36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30" t="s">
        <v>34</v>
      </c>
      <c r="Q42" s="331"/>
      <c r="R42" s="331"/>
      <c r="S42" s="33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32"/>
      <c r="Q43" s="333"/>
      <c r="R43" s="333"/>
      <c r="S43" s="33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34"/>
      <c r="Q44" s="335"/>
      <c r="R44" s="335"/>
      <c r="S44" s="33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39"/>
      <c r="Q46" s="340"/>
      <c r="R46" s="34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42" t="s">
        <v>30</v>
      </c>
      <c r="Q47" s="343"/>
      <c r="R47" s="34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45" t="s">
        <v>415</v>
      </c>
      <c r="Q48" s="346"/>
      <c r="R48" s="34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45"/>
      <c r="Q49" s="346"/>
      <c r="R49" s="34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48"/>
      <c r="Q50" s="349"/>
      <c r="R50" s="35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51"/>
      <c r="D92" s="351"/>
      <c r="E92" s="351"/>
      <c r="F92" s="351"/>
      <c r="G92" s="351"/>
      <c r="H92" s="351"/>
      <c r="I92" s="351"/>
      <c r="J92" s="351"/>
      <c r="K92" s="351"/>
      <c r="L92" s="351"/>
      <c r="M92" s="351"/>
      <c r="N92" s="351"/>
      <c r="O92" s="351"/>
      <c r="P92" s="351"/>
      <c r="Q92" s="351"/>
      <c r="R92" s="352"/>
    </row>
    <row r="93" spans="2:25" ht="15.75" x14ac:dyDescent="0.25">
      <c r="B93" s="145"/>
      <c r="C93" s="353"/>
      <c r="D93" s="353"/>
      <c r="E93" s="353"/>
      <c r="F93" s="353"/>
      <c r="G93" s="353"/>
      <c r="H93" s="353"/>
      <c r="I93" s="353"/>
      <c r="J93" s="353"/>
      <c r="K93" s="353"/>
      <c r="L93" s="353"/>
      <c r="M93" s="353"/>
      <c r="N93" s="353"/>
      <c r="O93" s="353"/>
      <c r="P93" s="353"/>
      <c r="Q93" s="353"/>
      <c r="R93" s="354"/>
    </row>
    <row r="94" spans="2:25" ht="15.75" x14ac:dyDescent="0.25">
      <c r="B94" s="146"/>
      <c r="C94" s="353"/>
      <c r="D94" s="353"/>
      <c r="E94" s="353"/>
      <c r="F94" s="353"/>
      <c r="G94" s="353"/>
      <c r="H94" s="353"/>
      <c r="I94" s="353"/>
      <c r="J94" s="353"/>
      <c r="K94" s="353"/>
      <c r="L94" s="353"/>
      <c r="M94" s="353"/>
      <c r="N94" s="353"/>
      <c r="O94" s="353"/>
      <c r="P94" s="353"/>
      <c r="Q94" s="353"/>
      <c r="R94" s="354"/>
    </row>
    <row r="95" spans="2:25" ht="15.75" x14ac:dyDescent="0.25">
      <c r="B95" s="146"/>
      <c r="C95" s="353"/>
      <c r="D95" s="353"/>
      <c r="E95" s="353"/>
      <c r="F95" s="353"/>
      <c r="G95" s="353"/>
      <c r="H95" s="353"/>
      <c r="I95" s="353"/>
      <c r="J95" s="353"/>
      <c r="K95" s="353"/>
      <c r="L95" s="353"/>
      <c r="M95" s="353"/>
      <c r="N95" s="353"/>
      <c r="O95" s="353"/>
      <c r="P95" s="353"/>
      <c r="Q95" s="353"/>
      <c r="R95" s="354"/>
    </row>
    <row r="96" spans="2:25" x14ac:dyDescent="0.2">
      <c r="B96" s="63"/>
      <c r="C96" s="355"/>
      <c r="D96" s="355"/>
      <c r="E96" s="355"/>
      <c r="F96" s="355"/>
      <c r="G96" s="355"/>
      <c r="H96" s="355"/>
      <c r="I96" s="355"/>
      <c r="J96" s="355"/>
      <c r="K96" s="355"/>
      <c r="L96" s="355"/>
      <c r="M96" s="355"/>
      <c r="N96" s="355"/>
      <c r="O96" s="355"/>
      <c r="P96" s="355"/>
      <c r="Q96" s="355"/>
      <c r="R96" s="356"/>
    </row>
    <row r="98" spans="2:6" ht="15.75" x14ac:dyDescent="0.25">
      <c r="B98" s="151" t="s">
        <v>115</v>
      </c>
      <c r="C98" s="255" t="str">
        <f>Cover!D22</f>
        <v>Full Name</v>
      </c>
      <c r="D98" s="255"/>
      <c r="E98" s="255"/>
      <c r="F98" s="328"/>
    </row>
    <row r="99" spans="2:6" ht="16.149999999999999" customHeight="1" x14ac:dyDescent="0.2">
      <c r="B99" s="152" t="s">
        <v>114</v>
      </c>
      <c r="C99" s="277" t="str">
        <f>Cover!D23</f>
        <v>xxx-xxx-xxxx</v>
      </c>
      <c r="D99" s="277"/>
      <c r="E99" s="277"/>
      <c r="F99" s="278"/>
    </row>
    <row r="100" spans="2:6" ht="15.75" x14ac:dyDescent="0.25">
      <c r="B100" s="153" t="s">
        <v>116</v>
      </c>
      <c r="C100" s="257">
        <f>Cover!D24</f>
        <v>45839</v>
      </c>
      <c r="D100" s="257"/>
      <c r="E100" s="257"/>
      <c r="F100" s="32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3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7">
    <pageSetUpPr fitToPage="1"/>
  </sheetPr>
  <dimension ref="B2:P203"/>
  <sheetViews>
    <sheetView showGridLines="0" zoomScale="75" zoomScaleNormal="75" workbookViewId="0">
      <pane xSplit="4" ySplit="1" topLeftCell="E140" activePane="bottomRight" state="frozen"/>
      <selection pane="topRight" activeCell="E1" sqref="E1"/>
      <selection pane="bottomLeft" activeCell="A13" sqref="A13"/>
      <selection pane="bottomRight" activeCell="B9" sqref="B9:D183"/>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124</v>
      </c>
      <c r="D2" s="8"/>
      <c r="E2" s="242" t="str">
        <f>+Cover!B6</f>
        <v>Business Unit Number and Agency Name</v>
      </c>
      <c r="F2" s="242"/>
      <c r="G2" s="242"/>
      <c r="H2" s="242"/>
      <c r="I2" s="242"/>
      <c r="J2" s="242"/>
      <c r="K2" s="242"/>
      <c r="L2" s="242"/>
      <c r="M2" s="242"/>
      <c r="N2" s="4">
        <f ca="1">NOW()</f>
        <v>45810.42807303241</v>
      </c>
      <c r="P2" s="102"/>
    </row>
    <row r="3" spans="2:16" ht="15.75" x14ac:dyDescent="0.25">
      <c r="D3" s="8"/>
      <c r="E3" s="242" t="str">
        <f>Cover!B20</f>
        <v>Based on NMS Budget Vs Actuals Report by Pcode dated MM/DD/YYYY</v>
      </c>
      <c r="F3" s="242"/>
      <c r="G3" s="242"/>
      <c r="H3" s="242"/>
      <c r="I3" s="242"/>
      <c r="J3" s="242"/>
      <c r="K3" s="242"/>
      <c r="L3" s="242"/>
      <c r="M3" s="242"/>
      <c r="N3" s="5">
        <f ca="1">NOW()</f>
        <v>45810.42807303241</v>
      </c>
      <c r="P3" s="102"/>
    </row>
    <row r="4" spans="2:16" ht="15.75" x14ac:dyDescent="0.25">
      <c r="D4" s="8"/>
      <c r="E4" s="243" t="str">
        <f>Cover!B7</f>
        <v>Pcode Number and Program Name</v>
      </c>
      <c r="F4" s="243"/>
      <c r="G4" s="243"/>
      <c r="H4" s="243"/>
      <c r="I4" s="243"/>
      <c r="J4" s="243"/>
      <c r="K4" s="243"/>
      <c r="L4" s="243"/>
      <c r="M4" s="243"/>
      <c r="P4" s="102"/>
    </row>
    <row r="5" spans="2:16" ht="15.75" x14ac:dyDescent="0.25">
      <c r="D5" s="8"/>
      <c r="E5" s="242" t="str">
        <f>Cover!B19</f>
        <v>FY26</v>
      </c>
      <c r="F5" s="242"/>
      <c r="G5" s="242"/>
      <c r="H5" s="242"/>
      <c r="I5" s="242"/>
      <c r="J5" s="242"/>
      <c r="K5" s="242"/>
      <c r="L5" s="242"/>
      <c r="M5" s="242"/>
      <c r="P5" s="102"/>
    </row>
    <row r="6" spans="2:16" ht="16.899999999999999" customHeight="1" thickBot="1" x14ac:dyDescent="0.25">
      <c r="K6" s="321" t="str">
        <f ca="1">CELL("filename")</f>
        <v>\\dfafsvr\sbd$\DiegoJ\Budget Projections Template\[FY26 Budget Projections Template 6.2025.xlsx]Salary Projections Other Revenu</v>
      </c>
      <c r="L6" s="321"/>
      <c r="M6" s="321"/>
      <c r="N6" s="321"/>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75" t="s">
        <v>89</v>
      </c>
      <c r="C9" s="307"/>
      <c r="D9" s="296" t="s">
        <v>88</v>
      </c>
      <c r="E9" s="250" t="s">
        <v>81</v>
      </c>
      <c r="F9" s="250" t="s">
        <v>82</v>
      </c>
      <c r="G9" s="250" t="s">
        <v>83</v>
      </c>
      <c r="H9" s="250" t="s">
        <v>84</v>
      </c>
      <c r="I9" s="250" t="s">
        <v>90</v>
      </c>
      <c r="J9" s="250" t="s">
        <v>91</v>
      </c>
      <c r="K9" s="250" t="s">
        <v>85</v>
      </c>
      <c r="L9" s="250" t="s">
        <v>86</v>
      </c>
      <c r="M9" s="250" t="s">
        <v>108</v>
      </c>
      <c r="N9" s="279" t="s">
        <v>87</v>
      </c>
      <c r="P9" s="102"/>
    </row>
    <row r="10" spans="2:16" ht="16.149999999999999" customHeight="1" x14ac:dyDescent="0.2">
      <c r="B10" s="246"/>
      <c r="C10" s="308"/>
      <c r="D10" s="297"/>
      <c r="E10" s="251"/>
      <c r="F10" s="251"/>
      <c r="G10" s="251"/>
      <c r="H10" s="251"/>
      <c r="I10" s="251"/>
      <c r="J10" s="251"/>
      <c r="K10" s="251"/>
      <c r="L10" s="251"/>
      <c r="M10" s="251" t="s">
        <v>12</v>
      </c>
      <c r="N10" s="280"/>
    </row>
    <row r="11" spans="2:16" ht="16.149999999999999" customHeight="1" x14ac:dyDescent="0.2">
      <c r="B11" s="246"/>
      <c r="C11" s="308"/>
      <c r="D11" s="297"/>
      <c r="E11" s="251"/>
      <c r="F11" s="251"/>
      <c r="G11" s="251" t="s">
        <v>18</v>
      </c>
      <c r="H11" s="251" t="s">
        <v>14</v>
      </c>
      <c r="I11" s="251" t="s">
        <v>10</v>
      </c>
      <c r="J11" s="251" t="s">
        <v>11</v>
      </c>
      <c r="K11" s="251" t="s">
        <v>13</v>
      </c>
      <c r="L11" s="251" t="s">
        <v>64</v>
      </c>
      <c r="M11" s="251" t="s">
        <v>16</v>
      </c>
      <c r="N11" s="280" t="s">
        <v>17</v>
      </c>
      <c r="P11" s="102"/>
    </row>
    <row r="12" spans="2:16" ht="16.899999999999999" customHeight="1" x14ac:dyDescent="0.2">
      <c r="B12" s="246"/>
      <c r="C12" s="308"/>
      <c r="D12" s="297"/>
      <c r="E12" s="252"/>
      <c r="F12" s="252"/>
      <c r="G12" s="252" t="s">
        <v>62</v>
      </c>
      <c r="H12" s="252" t="s">
        <v>18</v>
      </c>
      <c r="I12" s="252" t="s">
        <v>15</v>
      </c>
      <c r="J12" s="252" t="str">
        <f>I12</f>
        <v>YR-TO-DATE</v>
      </c>
      <c r="K12" s="252" t="s">
        <v>63</v>
      </c>
      <c r="L12" s="252" t="s">
        <v>17</v>
      </c>
      <c r="M12" s="252" t="s">
        <v>80</v>
      </c>
      <c r="N12" s="281" t="s">
        <v>19</v>
      </c>
      <c r="P12" s="102"/>
    </row>
    <row r="13" spans="2:16" ht="15" customHeight="1" x14ac:dyDescent="0.2">
      <c r="B13" s="309"/>
      <c r="C13" s="310"/>
      <c r="D13" s="103"/>
      <c r="E13" s="104"/>
      <c r="F13" s="105"/>
      <c r="G13" s="105"/>
      <c r="H13" s="105"/>
      <c r="I13" s="105" t="s">
        <v>0</v>
      </c>
      <c r="J13" s="105"/>
      <c r="K13" s="105"/>
      <c r="L13" s="105"/>
      <c r="M13" s="105"/>
      <c r="N13" s="106"/>
      <c r="P13" s="102"/>
    </row>
    <row r="14" spans="2:16" ht="15.75" x14ac:dyDescent="0.25">
      <c r="B14" s="302" t="s">
        <v>142</v>
      </c>
      <c r="C14" s="303"/>
      <c r="D14" s="212" t="s">
        <v>158</v>
      </c>
      <c r="E14" s="125"/>
      <c r="F14" s="126"/>
      <c r="G14" s="126"/>
      <c r="H14" s="74">
        <f>SUM(F14:G14)</f>
        <v>0</v>
      </c>
      <c r="I14" s="126"/>
      <c r="J14" s="74">
        <v>0</v>
      </c>
      <c r="K14" s="68">
        <f>I14+J14</f>
        <v>0</v>
      </c>
      <c r="L14" s="68">
        <f>+H14-K14</f>
        <v>0</v>
      </c>
      <c r="M14" s="74">
        <f>'Salary Projections Other Transf'!S14</f>
        <v>0</v>
      </c>
      <c r="N14" s="69">
        <f>+L14-M14</f>
        <v>0</v>
      </c>
      <c r="O14" s="109"/>
      <c r="P14" s="102"/>
    </row>
    <row r="15" spans="2:16" ht="15.75" x14ac:dyDescent="0.25">
      <c r="B15" s="302" t="s">
        <v>44</v>
      </c>
      <c r="C15" s="303"/>
      <c r="D15" s="212" t="s">
        <v>159</v>
      </c>
      <c r="E15" s="125"/>
      <c r="F15" s="126"/>
      <c r="G15" s="126"/>
      <c r="H15" s="74">
        <f t="shared" ref="H15:H31" si="0">SUM(F15:G15)</f>
        <v>0</v>
      </c>
      <c r="I15" s="126"/>
      <c r="J15" s="74">
        <v>0</v>
      </c>
      <c r="K15" s="68">
        <f t="shared" ref="K15:K31" si="1">I15+J15</f>
        <v>0</v>
      </c>
      <c r="L15" s="68">
        <f t="shared" ref="L15:L32" si="2">+H15-K15</f>
        <v>0</v>
      </c>
      <c r="M15" s="74">
        <f>'Salary Projections Other Transf'!S15</f>
        <v>0</v>
      </c>
      <c r="N15" s="69">
        <f t="shared" ref="N15:N31" si="3">+L15-M15</f>
        <v>0</v>
      </c>
      <c r="O15" s="109"/>
      <c r="P15" s="102"/>
    </row>
    <row r="16" spans="2:16" ht="15.75" x14ac:dyDescent="0.25">
      <c r="B16" s="302" t="s">
        <v>143</v>
      </c>
      <c r="C16" s="303"/>
      <c r="D16" s="212" t="s">
        <v>160</v>
      </c>
      <c r="E16" s="125"/>
      <c r="F16" s="126"/>
      <c r="G16" s="126"/>
      <c r="H16" s="74">
        <f t="shared" si="0"/>
        <v>0</v>
      </c>
      <c r="I16" s="126"/>
      <c r="J16" s="74">
        <v>0</v>
      </c>
      <c r="K16" s="68">
        <f t="shared" si="1"/>
        <v>0</v>
      </c>
      <c r="L16" s="68">
        <f t="shared" si="2"/>
        <v>0</v>
      </c>
      <c r="M16" s="74">
        <f>'Salary Projections Other Transf'!S16</f>
        <v>0</v>
      </c>
      <c r="N16" s="69">
        <f t="shared" si="3"/>
        <v>0</v>
      </c>
      <c r="O16" s="109"/>
      <c r="P16" s="102"/>
    </row>
    <row r="17" spans="2:15" ht="15.75" x14ac:dyDescent="0.25">
      <c r="B17" s="302" t="s">
        <v>144</v>
      </c>
      <c r="C17" s="303"/>
      <c r="D17" s="212" t="s">
        <v>161</v>
      </c>
      <c r="E17" s="125"/>
      <c r="F17" s="126"/>
      <c r="G17" s="126"/>
      <c r="H17" s="74">
        <f t="shared" si="0"/>
        <v>0</v>
      </c>
      <c r="I17" s="126"/>
      <c r="J17" s="74">
        <v>0</v>
      </c>
      <c r="K17" s="68">
        <f t="shared" si="1"/>
        <v>0</v>
      </c>
      <c r="L17" s="68">
        <f t="shared" si="2"/>
        <v>0</v>
      </c>
      <c r="M17" s="74">
        <f>'Salary Projections Other Transf'!S17</f>
        <v>0</v>
      </c>
      <c r="N17" s="69">
        <f t="shared" si="3"/>
        <v>0</v>
      </c>
      <c r="O17" s="109"/>
    </row>
    <row r="18" spans="2:15" ht="15.75" x14ac:dyDescent="0.25">
      <c r="B18" s="302" t="s">
        <v>145</v>
      </c>
      <c r="C18" s="303"/>
      <c r="D18" s="212" t="s">
        <v>162</v>
      </c>
      <c r="E18" s="125"/>
      <c r="F18" s="126"/>
      <c r="G18" s="126"/>
      <c r="H18" s="74">
        <f t="shared" si="0"/>
        <v>0</v>
      </c>
      <c r="I18" s="126"/>
      <c r="J18" s="74">
        <v>0</v>
      </c>
      <c r="K18" s="68">
        <f t="shared" si="1"/>
        <v>0</v>
      </c>
      <c r="L18" s="68">
        <f t="shared" si="2"/>
        <v>0</v>
      </c>
      <c r="M18" s="74">
        <f>'Salary Projections Other Transf'!S18</f>
        <v>0</v>
      </c>
      <c r="N18" s="69">
        <f t="shared" si="3"/>
        <v>0</v>
      </c>
      <c r="O18" s="109"/>
    </row>
    <row r="19" spans="2:15" ht="15.75" x14ac:dyDescent="0.25">
      <c r="B19" s="302" t="s">
        <v>146</v>
      </c>
      <c r="C19" s="303"/>
      <c r="D19" s="212" t="s">
        <v>163</v>
      </c>
      <c r="E19" s="125"/>
      <c r="F19" s="126"/>
      <c r="G19" s="126"/>
      <c r="H19" s="74">
        <f t="shared" si="0"/>
        <v>0</v>
      </c>
      <c r="I19" s="126"/>
      <c r="J19" s="74">
        <v>0</v>
      </c>
      <c r="K19" s="68">
        <f t="shared" si="1"/>
        <v>0</v>
      </c>
      <c r="L19" s="68">
        <f t="shared" si="2"/>
        <v>0</v>
      </c>
      <c r="M19" s="74">
        <f>'Salary Projections Other Transf'!S19</f>
        <v>0</v>
      </c>
      <c r="N19" s="69">
        <f t="shared" si="3"/>
        <v>0</v>
      </c>
      <c r="O19" s="109"/>
    </row>
    <row r="20" spans="2:15" ht="15.75" x14ac:dyDescent="0.25">
      <c r="B20" s="302" t="s">
        <v>147</v>
      </c>
      <c r="C20" s="303"/>
      <c r="D20" s="212" t="s">
        <v>164</v>
      </c>
      <c r="E20" s="125"/>
      <c r="F20" s="126"/>
      <c r="G20" s="126"/>
      <c r="H20" s="74">
        <f t="shared" si="0"/>
        <v>0</v>
      </c>
      <c r="I20" s="126"/>
      <c r="J20" s="74">
        <v>0</v>
      </c>
      <c r="K20" s="68">
        <f t="shared" si="1"/>
        <v>0</v>
      </c>
      <c r="L20" s="68">
        <f t="shared" si="2"/>
        <v>0</v>
      </c>
      <c r="M20" s="74">
        <f>'Salary Projections Other Transf'!S20</f>
        <v>0</v>
      </c>
      <c r="N20" s="69">
        <f t="shared" si="3"/>
        <v>0</v>
      </c>
      <c r="O20" s="109"/>
    </row>
    <row r="21" spans="2:15" ht="15.75" x14ac:dyDescent="0.25">
      <c r="B21" s="302" t="s">
        <v>148</v>
      </c>
      <c r="C21" s="303"/>
      <c r="D21" s="212" t="s">
        <v>165</v>
      </c>
      <c r="E21" s="125"/>
      <c r="F21" s="126"/>
      <c r="G21" s="126"/>
      <c r="H21" s="74">
        <f t="shared" si="0"/>
        <v>0</v>
      </c>
      <c r="I21" s="126"/>
      <c r="J21" s="74">
        <v>0</v>
      </c>
      <c r="K21" s="68">
        <f t="shared" si="1"/>
        <v>0</v>
      </c>
      <c r="L21" s="68">
        <f t="shared" si="2"/>
        <v>0</v>
      </c>
      <c r="M21" s="74">
        <f>'Salary Projections Other Transf'!S21</f>
        <v>0</v>
      </c>
      <c r="N21" s="69">
        <f t="shared" si="3"/>
        <v>0</v>
      </c>
      <c r="O21" s="109"/>
    </row>
    <row r="22" spans="2:15" ht="15.75" x14ac:dyDescent="0.25">
      <c r="B22" s="302" t="s">
        <v>48</v>
      </c>
      <c r="C22" s="303"/>
      <c r="D22" s="212" t="s">
        <v>166</v>
      </c>
      <c r="E22" s="125"/>
      <c r="F22" s="126"/>
      <c r="G22" s="126"/>
      <c r="H22" s="74">
        <f t="shared" si="0"/>
        <v>0</v>
      </c>
      <c r="I22" s="126"/>
      <c r="J22" s="74">
        <v>0</v>
      </c>
      <c r="K22" s="68">
        <f t="shared" si="1"/>
        <v>0</v>
      </c>
      <c r="L22" s="68">
        <f t="shared" si="2"/>
        <v>0</v>
      </c>
      <c r="M22" s="74">
        <f>'Salary Projections Other Transf'!S22</f>
        <v>0</v>
      </c>
      <c r="N22" s="69">
        <f t="shared" si="3"/>
        <v>0</v>
      </c>
      <c r="O22" s="109"/>
    </row>
    <row r="23" spans="2:15" ht="15.75" x14ac:dyDescent="0.25">
      <c r="B23" s="302" t="s">
        <v>149</v>
      </c>
      <c r="C23" s="303"/>
      <c r="D23" s="212" t="s">
        <v>167</v>
      </c>
      <c r="E23" s="125"/>
      <c r="F23" s="126"/>
      <c r="G23" s="126"/>
      <c r="H23" s="74">
        <f t="shared" si="0"/>
        <v>0</v>
      </c>
      <c r="I23" s="126"/>
      <c r="J23" s="74">
        <v>0</v>
      </c>
      <c r="K23" s="68">
        <f t="shared" si="1"/>
        <v>0</v>
      </c>
      <c r="L23" s="68">
        <f t="shared" si="2"/>
        <v>0</v>
      </c>
      <c r="M23" s="74">
        <f>'Salary Projections Other Transf'!S30</f>
        <v>0</v>
      </c>
      <c r="N23" s="69">
        <f t="shared" si="3"/>
        <v>0</v>
      </c>
      <c r="O23" s="109"/>
    </row>
    <row r="24" spans="2:15" ht="15.75" x14ac:dyDescent="0.25">
      <c r="B24" s="302" t="s">
        <v>50</v>
      </c>
      <c r="C24" s="303"/>
      <c r="D24" s="212" t="s">
        <v>168</v>
      </c>
      <c r="E24" s="125"/>
      <c r="F24" s="126"/>
      <c r="G24" s="126"/>
      <c r="H24" s="74">
        <f t="shared" si="0"/>
        <v>0</v>
      </c>
      <c r="I24" s="126"/>
      <c r="J24" s="74">
        <v>0</v>
      </c>
      <c r="K24" s="68">
        <f t="shared" si="1"/>
        <v>0</v>
      </c>
      <c r="L24" s="68">
        <f t="shared" si="2"/>
        <v>0</v>
      </c>
      <c r="M24" s="74">
        <f>'Salary Projections Other Transf'!S31</f>
        <v>0</v>
      </c>
      <c r="N24" s="69">
        <f t="shared" si="3"/>
        <v>0</v>
      </c>
      <c r="O24" s="109"/>
    </row>
    <row r="25" spans="2:15" ht="15.75" x14ac:dyDescent="0.25">
      <c r="B25" s="302" t="s">
        <v>150</v>
      </c>
      <c r="C25" s="303"/>
      <c r="D25" s="212" t="s">
        <v>169</v>
      </c>
      <c r="E25" s="125"/>
      <c r="F25" s="126"/>
      <c r="G25" s="126"/>
      <c r="H25" s="74">
        <f t="shared" si="0"/>
        <v>0</v>
      </c>
      <c r="I25" s="126"/>
      <c r="J25" s="74">
        <v>0</v>
      </c>
      <c r="K25" s="68">
        <f t="shared" si="1"/>
        <v>0</v>
      </c>
      <c r="L25" s="68">
        <f t="shared" si="2"/>
        <v>0</v>
      </c>
      <c r="M25" s="74">
        <f>'Salary Projections Other Transf'!S32</f>
        <v>0</v>
      </c>
      <c r="N25" s="69">
        <f t="shared" si="3"/>
        <v>0</v>
      </c>
      <c r="O25" s="109"/>
    </row>
    <row r="26" spans="2:15" ht="15.75" x14ac:dyDescent="0.25">
      <c r="B26" s="302" t="s">
        <v>151</v>
      </c>
      <c r="C26" s="303"/>
      <c r="D26" s="212" t="s">
        <v>170</v>
      </c>
      <c r="E26" s="125"/>
      <c r="F26" s="126"/>
      <c r="G26" s="126"/>
      <c r="H26" s="74">
        <f t="shared" si="0"/>
        <v>0</v>
      </c>
      <c r="I26" s="126"/>
      <c r="J26" s="74">
        <v>0</v>
      </c>
      <c r="K26" s="68">
        <f t="shared" si="1"/>
        <v>0</v>
      </c>
      <c r="L26" s="68">
        <f t="shared" si="2"/>
        <v>0</v>
      </c>
      <c r="M26" s="74">
        <f>'Salary Projections Other Transf'!S33</f>
        <v>0</v>
      </c>
      <c r="N26" s="69">
        <f t="shared" si="3"/>
        <v>0</v>
      </c>
      <c r="O26" s="109"/>
    </row>
    <row r="27" spans="2:15" ht="15.75" x14ac:dyDescent="0.25">
      <c r="B27" s="302" t="s">
        <v>152</v>
      </c>
      <c r="C27" s="303"/>
      <c r="D27" s="212" t="s">
        <v>419</v>
      </c>
      <c r="E27" s="125"/>
      <c r="F27" s="126"/>
      <c r="G27" s="126"/>
      <c r="H27" s="74">
        <f t="shared" si="0"/>
        <v>0</v>
      </c>
      <c r="I27" s="126"/>
      <c r="J27" s="74">
        <v>0</v>
      </c>
      <c r="K27" s="68">
        <f t="shared" si="1"/>
        <v>0</v>
      </c>
      <c r="L27" s="68">
        <f>+H27-K27</f>
        <v>0</v>
      </c>
      <c r="M27" s="74">
        <f>'Salary Projections Other Transf'!S34</f>
        <v>0</v>
      </c>
      <c r="N27" s="69">
        <f>+L27-M27</f>
        <v>0</v>
      </c>
      <c r="O27" s="109"/>
    </row>
    <row r="28" spans="2:15" ht="15.75" x14ac:dyDescent="0.25">
      <c r="B28" s="302" t="s">
        <v>152</v>
      </c>
      <c r="C28" s="303"/>
      <c r="D28" s="212" t="s">
        <v>171</v>
      </c>
      <c r="E28" s="125"/>
      <c r="F28" s="126"/>
      <c r="G28" s="126"/>
      <c r="H28" s="74">
        <f t="shared" si="0"/>
        <v>0</v>
      </c>
      <c r="I28" s="126"/>
      <c r="J28" s="74">
        <v>0</v>
      </c>
      <c r="K28" s="68">
        <f t="shared" si="1"/>
        <v>0</v>
      </c>
      <c r="L28" s="68">
        <f t="shared" si="2"/>
        <v>0</v>
      </c>
      <c r="M28" s="74">
        <f>'Salary Projections Other Transf'!S35</f>
        <v>0</v>
      </c>
      <c r="N28" s="69">
        <f t="shared" si="3"/>
        <v>0</v>
      </c>
      <c r="O28" s="109"/>
    </row>
    <row r="29" spans="2:15" ht="15.75" x14ac:dyDescent="0.25">
      <c r="B29" s="302" t="s">
        <v>153</v>
      </c>
      <c r="C29" s="303"/>
      <c r="D29" s="212" t="s">
        <v>172</v>
      </c>
      <c r="E29" s="125"/>
      <c r="F29" s="126"/>
      <c r="G29" s="126"/>
      <c r="H29" s="74">
        <f t="shared" si="0"/>
        <v>0</v>
      </c>
      <c r="I29" s="126"/>
      <c r="J29" s="74">
        <v>0</v>
      </c>
      <c r="K29" s="68">
        <f t="shared" si="1"/>
        <v>0</v>
      </c>
      <c r="L29" s="68">
        <f t="shared" si="2"/>
        <v>0</v>
      </c>
      <c r="M29" s="74">
        <f>'Salary Projections Other Transf'!S36</f>
        <v>0</v>
      </c>
      <c r="N29" s="69">
        <f t="shared" si="3"/>
        <v>0</v>
      </c>
      <c r="O29" s="109"/>
    </row>
    <row r="30" spans="2:15" ht="15.75" x14ac:dyDescent="0.25">
      <c r="B30" s="302" t="s">
        <v>154</v>
      </c>
      <c r="C30" s="303"/>
      <c r="D30" s="212" t="s">
        <v>173</v>
      </c>
      <c r="E30" s="125"/>
      <c r="F30" s="126"/>
      <c r="G30" s="126"/>
      <c r="H30" s="74">
        <f t="shared" si="0"/>
        <v>0</v>
      </c>
      <c r="I30" s="126"/>
      <c r="J30" s="74">
        <v>0</v>
      </c>
      <c r="K30" s="68">
        <f t="shared" si="1"/>
        <v>0</v>
      </c>
      <c r="L30" s="68">
        <f t="shared" si="2"/>
        <v>0</v>
      </c>
      <c r="M30" s="74">
        <f>'Salary Projections Other Transf'!S37</f>
        <v>0</v>
      </c>
      <c r="N30" s="69">
        <f t="shared" si="3"/>
        <v>0</v>
      </c>
      <c r="O30" s="109"/>
    </row>
    <row r="31" spans="2:15" ht="15.75" x14ac:dyDescent="0.25">
      <c r="B31" s="302" t="s">
        <v>155</v>
      </c>
      <c r="C31" s="303"/>
      <c r="D31" s="212" t="s">
        <v>174</v>
      </c>
      <c r="E31" s="125"/>
      <c r="F31" s="127"/>
      <c r="G31" s="126"/>
      <c r="H31" s="74">
        <f t="shared" si="0"/>
        <v>0</v>
      </c>
      <c r="I31" s="127"/>
      <c r="J31" s="74">
        <v>0</v>
      </c>
      <c r="K31" s="68">
        <f t="shared" si="1"/>
        <v>0</v>
      </c>
      <c r="L31" s="72">
        <f t="shared" si="2"/>
        <v>0</v>
      </c>
      <c r="M31" s="110">
        <f>'Salary Projections Other Transf'!S38</f>
        <v>0</v>
      </c>
      <c r="N31" s="69">
        <f t="shared" si="3"/>
        <v>0</v>
      </c>
      <c r="O31" s="109"/>
    </row>
    <row r="32" spans="2:15" ht="15.75" x14ac:dyDescent="0.25">
      <c r="B32" s="302" t="s">
        <v>156</v>
      </c>
      <c r="C32" s="295"/>
      <c r="D32" s="212" t="s">
        <v>175</v>
      </c>
      <c r="E32" s="125"/>
      <c r="F32" s="127"/>
      <c r="G32" s="126"/>
      <c r="H32" s="74">
        <f>SUM(F32:G32)</f>
        <v>0</v>
      </c>
      <c r="I32" s="127"/>
      <c r="J32" s="74">
        <v>0</v>
      </c>
      <c r="K32" s="68">
        <f>I32+J32</f>
        <v>0</v>
      </c>
      <c r="L32" s="72">
        <f t="shared" si="2"/>
        <v>0</v>
      </c>
      <c r="M32" s="110">
        <f>'Salary Projections Other Transf'!S39</f>
        <v>0</v>
      </c>
      <c r="N32" s="69">
        <f>+L32-M32</f>
        <v>0</v>
      </c>
      <c r="O32" s="109"/>
    </row>
    <row r="33" spans="2:15" ht="15.75" x14ac:dyDescent="0.25">
      <c r="B33" s="294" t="s">
        <v>157</v>
      </c>
      <c r="C33" s="295"/>
      <c r="D33" s="212" t="s">
        <v>176</v>
      </c>
      <c r="E33" s="111"/>
      <c r="F33" s="112"/>
      <c r="G33" s="113"/>
      <c r="H33" s="71"/>
      <c r="I33" s="112"/>
      <c r="J33" s="71"/>
      <c r="K33" s="71"/>
      <c r="L33" s="112"/>
      <c r="M33" s="129"/>
      <c r="N33" s="174"/>
      <c r="O33" s="109"/>
    </row>
    <row r="34" spans="2:15" ht="16.149999999999999" customHeight="1" x14ac:dyDescent="0.25">
      <c r="B34" s="212"/>
      <c r="C34" s="173"/>
      <c r="D34" s="213"/>
      <c r="E34" s="300">
        <f t="shared" ref="E34:N34" si="4">SUM(E13:E32)</f>
        <v>0</v>
      </c>
      <c r="F34" s="300">
        <f t="shared" si="4"/>
        <v>0</v>
      </c>
      <c r="G34" s="300">
        <f t="shared" si="4"/>
        <v>0</v>
      </c>
      <c r="H34" s="300">
        <f t="shared" si="4"/>
        <v>0</v>
      </c>
      <c r="I34" s="300">
        <f t="shared" si="4"/>
        <v>0</v>
      </c>
      <c r="J34" s="300">
        <f t="shared" si="4"/>
        <v>0</v>
      </c>
      <c r="K34" s="300">
        <f t="shared" si="4"/>
        <v>0</v>
      </c>
      <c r="L34" s="300">
        <f t="shared" si="4"/>
        <v>0</v>
      </c>
      <c r="M34" s="305">
        <f t="shared" si="4"/>
        <v>0</v>
      </c>
      <c r="N34" s="300">
        <f t="shared" si="4"/>
        <v>0</v>
      </c>
      <c r="O34" s="109"/>
    </row>
    <row r="35" spans="2:15" ht="16.899999999999999" customHeight="1" thickBot="1" x14ac:dyDescent="0.25">
      <c r="B35" s="311" t="s">
        <v>93</v>
      </c>
      <c r="C35" s="312"/>
      <c r="D35" s="298">
        <v>200</v>
      </c>
      <c r="E35" s="301"/>
      <c r="F35" s="301"/>
      <c r="G35" s="301"/>
      <c r="H35" s="301"/>
      <c r="I35" s="301"/>
      <c r="J35" s="301"/>
      <c r="K35" s="301"/>
      <c r="L35" s="301"/>
      <c r="M35" s="306"/>
      <c r="N35" s="301"/>
      <c r="O35" s="109"/>
    </row>
    <row r="36" spans="2:15" ht="16.5" customHeight="1" thickTop="1" thickBot="1" x14ac:dyDescent="0.25">
      <c r="B36" s="313"/>
      <c r="C36" s="314"/>
      <c r="D36" s="299"/>
      <c r="E36" s="108"/>
      <c r="F36" s="68"/>
      <c r="G36" s="68"/>
      <c r="H36" s="68"/>
      <c r="I36" s="68"/>
      <c r="J36" s="68"/>
      <c r="K36" s="68"/>
      <c r="L36" s="68"/>
      <c r="M36" s="74"/>
      <c r="N36" s="69"/>
      <c r="O36" s="109"/>
    </row>
    <row r="37" spans="2:15" ht="15.75" thickTop="1" x14ac:dyDescent="0.2">
      <c r="B37" s="309"/>
      <c r="C37" s="310"/>
      <c r="D37" s="114"/>
      <c r="E37" s="125"/>
      <c r="F37" s="126"/>
      <c r="G37" s="126"/>
      <c r="H37" s="74">
        <f t="shared" ref="H37:H42" si="5">SUM(F37:G37)</f>
        <v>0</v>
      </c>
      <c r="I37" s="126"/>
      <c r="J37" s="126"/>
      <c r="K37" s="68">
        <f t="shared" ref="K37:K42" si="6">I37+J37</f>
        <v>0</v>
      </c>
      <c r="L37" s="68">
        <f t="shared" ref="L37:L42" si="7">+H37-K37</f>
        <v>0</v>
      </c>
      <c r="M37" s="126"/>
      <c r="N37" s="69">
        <f t="shared" ref="N37:N42" si="8">+L37-M37</f>
        <v>0</v>
      </c>
      <c r="O37" s="109"/>
    </row>
    <row r="38" spans="2:15" ht="15.75" x14ac:dyDescent="0.25">
      <c r="B38" t="s">
        <v>53</v>
      </c>
      <c r="C38" s="210"/>
      <c r="D38" t="s">
        <v>181</v>
      </c>
      <c r="E38" s="125"/>
      <c r="F38" s="126"/>
      <c r="G38" s="126"/>
      <c r="H38" s="74">
        <f t="shared" si="5"/>
        <v>0</v>
      </c>
      <c r="I38" s="126"/>
      <c r="J38" s="126"/>
      <c r="K38" s="68">
        <f t="shared" si="6"/>
        <v>0</v>
      </c>
      <c r="L38" s="68">
        <f t="shared" si="7"/>
        <v>0</v>
      </c>
      <c r="M38" s="126"/>
      <c r="N38" s="69">
        <f t="shared" si="8"/>
        <v>0</v>
      </c>
      <c r="O38" s="109"/>
    </row>
    <row r="39" spans="2:15" ht="15.75" x14ac:dyDescent="0.25">
      <c r="B39" t="s">
        <v>73</v>
      </c>
      <c r="C39" s="210"/>
      <c r="D39" t="s">
        <v>182</v>
      </c>
      <c r="E39" s="125"/>
      <c r="F39" s="126"/>
      <c r="G39" s="126"/>
      <c r="H39" s="74">
        <f t="shared" si="5"/>
        <v>0</v>
      </c>
      <c r="I39" s="126"/>
      <c r="J39" s="126"/>
      <c r="K39" s="68">
        <f t="shared" si="6"/>
        <v>0</v>
      </c>
      <c r="L39" s="68">
        <f t="shared" si="7"/>
        <v>0</v>
      </c>
      <c r="M39" s="126"/>
      <c r="N39" s="69">
        <f t="shared" si="8"/>
        <v>0</v>
      </c>
      <c r="O39" s="109"/>
    </row>
    <row r="40" spans="2:15" ht="15.75" x14ac:dyDescent="0.25">
      <c r="B40" t="s">
        <v>177</v>
      </c>
      <c r="C40" s="210"/>
      <c r="D40" t="s">
        <v>183</v>
      </c>
      <c r="E40" s="125"/>
      <c r="F40" s="126"/>
      <c r="G40" s="126"/>
      <c r="H40" s="74">
        <f t="shared" si="5"/>
        <v>0</v>
      </c>
      <c r="I40" s="126"/>
      <c r="J40" s="126"/>
      <c r="K40" s="68">
        <f t="shared" si="6"/>
        <v>0</v>
      </c>
      <c r="L40" s="68">
        <f t="shared" si="7"/>
        <v>0</v>
      </c>
      <c r="M40" s="126"/>
      <c r="N40" s="69">
        <f t="shared" si="8"/>
        <v>0</v>
      </c>
      <c r="O40" s="109"/>
    </row>
    <row r="41" spans="2:15" ht="15.75" x14ac:dyDescent="0.25">
      <c r="B41" t="s">
        <v>74</v>
      </c>
      <c r="C41" s="210"/>
      <c r="D41" t="s">
        <v>184</v>
      </c>
      <c r="E41" s="125"/>
      <c r="F41" s="126"/>
      <c r="G41" s="126"/>
      <c r="H41" s="74">
        <f t="shared" si="5"/>
        <v>0</v>
      </c>
      <c r="I41" s="126"/>
      <c r="J41" s="126"/>
      <c r="K41" s="68">
        <f t="shared" si="6"/>
        <v>0</v>
      </c>
      <c r="L41" s="68">
        <f t="shared" si="7"/>
        <v>0</v>
      </c>
      <c r="M41" s="126"/>
      <c r="N41" s="69">
        <f t="shared" si="8"/>
        <v>0</v>
      </c>
      <c r="O41" s="109"/>
    </row>
    <row r="42" spans="2:15" ht="15.75" x14ac:dyDescent="0.25">
      <c r="B42" t="s">
        <v>178</v>
      </c>
      <c r="C42" s="210"/>
      <c r="D42" t="s">
        <v>185</v>
      </c>
      <c r="E42" s="128"/>
      <c r="F42" s="127"/>
      <c r="G42" s="126"/>
      <c r="H42" s="74">
        <f t="shared" si="5"/>
        <v>0</v>
      </c>
      <c r="I42" s="126"/>
      <c r="J42" s="126"/>
      <c r="K42" s="72">
        <f t="shared" si="6"/>
        <v>0</v>
      </c>
      <c r="L42" s="72">
        <f t="shared" si="7"/>
        <v>0</v>
      </c>
      <c r="M42" s="126"/>
      <c r="N42" s="69">
        <f t="shared" si="8"/>
        <v>0</v>
      </c>
      <c r="O42" s="109"/>
    </row>
    <row r="43" spans="2:15" ht="15.75" x14ac:dyDescent="0.25">
      <c r="B43" t="s">
        <v>420</v>
      </c>
      <c r="C43" s="210"/>
      <c r="D43" t="s">
        <v>186</v>
      </c>
      <c r="E43" s="128"/>
      <c r="F43" s="127"/>
      <c r="G43" s="126"/>
      <c r="H43" s="74">
        <f>SUM(F43:G43)</f>
        <v>0</v>
      </c>
      <c r="I43" s="126"/>
      <c r="J43" s="126"/>
      <c r="K43" s="72">
        <f>I43+J43</f>
        <v>0</v>
      </c>
      <c r="L43" s="72">
        <f>+H43-K43</f>
        <v>0</v>
      </c>
      <c r="M43" s="126"/>
      <c r="N43" s="69">
        <f>+L43-M43</f>
        <v>0</v>
      </c>
      <c r="O43" s="109"/>
    </row>
    <row r="44" spans="2:15" ht="15" customHeight="1" x14ac:dyDescent="0.25">
      <c r="B44" t="s">
        <v>54</v>
      </c>
      <c r="C44" s="210"/>
      <c r="D44" t="s">
        <v>187</v>
      </c>
      <c r="E44" s="128"/>
      <c r="F44" s="127"/>
      <c r="G44" s="126"/>
      <c r="H44" s="74">
        <f>SUM(F44:G44)</f>
        <v>0</v>
      </c>
      <c r="I44" s="126"/>
      <c r="J44" s="126"/>
      <c r="K44" s="72">
        <f>I44+J44</f>
        <v>0</v>
      </c>
      <c r="L44" s="72">
        <f>+H44-K44</f>
        <v>0</v>
      </c>
      <c r="M44" s="126"/>
      <c r="N44" s="69">
        <f>+L44-M44</f>
        <v>0</v>
      </c>
      <c r="O44" s="109"/>
    </row>
    <row r="45" spans="2:15" ht="15.75" x14ac:dyDescent="0.25">
      <c r="B45" t="s">
        <v>421</v>
      </c>
      <c r="C45" s="211"/>
      <c r="D45" t="s">
        <v>424</v>
      </c>
      <c r="E45" s="128"/>
      <c r="F45" s="127"/>
      <c r="G45" s="126"/>
      <c r="H45" s="74"/>
      <c r="I45" s="126"/>
      <c r="J45" s="126"/>
      <c r="K45" s="72"/>
      <c r="L45" s="72"/>
      <c r="M45" s="126"/>
      <c r="N45" s="69"/>
      <c r="O45" s="109"/>
    </row>
    <row r="46" spans="2:15" ht="15.75" x14ac:dyDescent="0.25">
      <c r="B46" t="s">
        <v>75</v>
      </c>
      <c r="C46" s="210"/>
      <c r="D46" t="s">
        <v>188</v>
      </c>
      <c r="E46" s="128"/>
      <c r="F46" s="127"/>
      <c r="G46" s="126"/>
      <c r="H46" s="74"/>
      <c r="I46" s="126"/>
      <c r="J46" s="126"/>
      <c r="K46" s="72"/>
      <c r="L46" s="72"/>
      <c r="M46" s="126"/>
      <c r="N46" s="69"/>
      <c r="O46" s="109"/>
    </row>
    <row r="47" spans="2:15" ht="15.75" x14ac:dyDescent="0.25">
      <c r="B47" t="s">
        <v>422</v>
      </c>
      <c r="C47" s="210"/>
      <c r="D47" t="s">
        <v>425</v>
      </c>
      <c r="E47" s="128"/>
      <c r="F47" s="127"/>
      <c r="G47" s="126"/>
      <c r="H47" s="74"/>
      <c r="I47" s="126"/>
      <c r="J47" s="126"/>
      <c r="K47" s="72"/>
      <c r="L47" s="72"/>
      <c r="M47" s="126"/>
      <c r="N47" s="69"/>
      <c r="O47" s="109"/>
    </row>
    <row r="48" spans="2:15" ht="15.75" x14ac:dyDescent="0.25">
      <c r="B48" t="s">
        <v>179</v>
      </c>
      <c r="C48" s="216"/>
      <c r="D48" t="s">
        <v>189</v>
      </c>
      <c r="E48" s="128"/>
      <c r="F48" s="127"/>
      <c r="G48" s="126"/>
      <c r="H48" s="74">
        <f>SUM(F48:G48)</f>
        <v>0</v>
      </c>
      <c r="I48" s="126"/>
      <c r="J48" s="126"/>
      <c r="K48" s="72">
        <f>I48+J48</f>
        <v>0</v>
      </c>
      <c r="L48" s="72">
        <f>+H48-K48</f>
        <v>0</v>
      </c>
      <c r="M48" s="126"/>
      <c r="N48" s="69">
        <f>+L48-M48</f>
        <v>0</v>
      </c>
      <c r="O48" s="109"/>
    </row>
    <row r="49" spans="2:15" ht="15" customHeight="1" x14ac:dyDescent="0.25">
      <c r="B49" t="s">
        <v>180</v>
      </c>
      <c r="C49" s="216"/>
      <c r="D49" t="s">
        <v>190</v>
      </c>
      <c r="E49" s="128"/>
      <c r="F49" s="127"/>
      <c r="G49" s="126"/>
      <c r="H49" s="74">
        <f>SUM(F49:G49)</f>
        <v>0</v>
      </c>
      <c r="I49" s="126"/>
      <c r="J49" s="126"/>
      <c r="K49" s="72">
        <f>I49+J49</f>
        <v>0</v>
      </c>
      <c r="L49" s="72">
        <f>+H49-K49</f>
        <v>0</v>
      </c>
      <c r="M49" s="126"/>
      <c r="N49" s="69">
        <f>+L49-M49</f>
        <v>0</v>
      </c>
      <c r="O49" s="109"/>
    </row>
    <row r="50" spans="2:15" ht="16.899999999999999" customHeight="1" x14ac:dyDescent="0.25">
      <c r="B50" t="s">
        <v>423</v>
      </c>
      <c r="C50" s="216"/>
      <c r="D50" t="s">
        <v>411</v>
      </c>
      <c r="E50" s="128"/>
      <c r="F50" s="127"/>
      <c r="G50" s="126"/>
      <c r="H50" s="74">
        <f>SUM(F50:G50)</f>
        <v>0</v>
      </c>
      <c r="I50" s="126"/>
      <c r="J50" s="126"/>
      <c r="K50" s="72">
        <f>I50+J50</f>
        <v>0</v>
      </c>
      <c r="L50" s="72">
        <f>+H50-K50</f>
        <v>0</v>
      </c>
      <c r="M50" s="126"/>
      <c r="N50" s="69">
        <f>+L50-M50</f>
        <v>0</v>
      </c>
      <c r="O50" s="109"/>
    </row>
    <row r="51" spans="2:15" x14ac:dyDescent="0.2">
      <c r="B51" s="176"/>
      <c r="C51" s="215"/>
      <c r="D51" s="175"/>
      <c r="E51" s="177"/>
      <c r="F51" s="72"/>
      <c r="G51" s="74"/>
      <c r="H51" s="72"/>
      <c r="I51" s="68"/>
      <c r="J51" s="68"/>
      <c r="K51" s="72"/>
      <c r="L51" s="72"/>
      <c r="M51" s="74"/>
      <c r="N51" s="69"/>
      <c r="O51" s="109"/>
    </row>
    <row r="52" spans="2:15" ht="15" customHeight="1" x14ac:dyDescent="0.2">
      <c r="B52" s="311" t="s">
        <v>92</v>
      </c>
      <c r="C52" s="312"/>
      <c r="D52" s="298">
        <v>300</v>
      </c>
      <c r="E52" s="300">
        <f t="shared" ref="E52:N52" si="9">SUM(E36:E50)</f>
        <v>0</v>
      </c>
      <c r="F52" s="300">
        <f t="shared" si="9"/>
        <v>0</v>
      </c>
      <c r="G52" s="300">
        <f t="shared" si="9"/>
        <v>0</v>
      </c>
      <c r="H52" s="300">
        <f t="shared" si="9"/>
        <v>0</v>
      </c>
      <c r="I52" s="300">
        <f t="shared" si="9"/>
        <v>0</v>
      </c>
      <c r="J52" s="300">
        <f t="shared" si="9"/>
        <v>0</v>
      </c>
      <c r="K52" s="300">
        <f t="shared" si="9"/>
        <v>0</v>
      </c>
      <c r="L52" s="300">
        <f t="shared" si="9"/>
        <v>0</v>
      </c>
      <c r="M52" s="300">
        <f t="shared" si="9"/>
        <v>0</v>
      </c>
      <c r="N52" s="300">
        <f t="shared" si="9"/>
        <v>0</v>
      </c>
      <c r="O52" s="109"/>
    </row>
    <row r="53" spans="2:15" ht="15.75" customHeight="1" thickBot="1" x14ac:dyDescent="0.25">
      <c r="B53" s="313"/>
      <c r="C53" s="314"/>
      <c r="D53" s="299"/>
      <c r="E53" s="301"/>
      <c r="F53" s="301"/>
      <c r="G53" s="301"/>
      <c r="H53" s="301"/>
      <c r="I53" s="301"/>
      <c r="J53" s="301"/>
      <c r="K53" s="301"/>
      <c r="L53" s="301"/>
      <c r="M53" s="301"/>
      <c r="N53" s="301"/>
      <c r="O53" s="109"/>
    </row>
    <row r="54" spans="2:15" ht="15.75" thickTop="1" x14ac:dyDescent="0.2">
      <c r="B54" s="315"/>
      <c r="C54" s="316"/>
      <c r="D54" s="107"/>
      <c r="E54" s="115"/>
      <c r="F54" s="12"/>
      <c r="G54" s="12"/>
      <c r="H54" s="12"/>
      <c r="I54" s="12"/>
      <c r="J54" s="12"/>
      <c r="K54" s="12"/>
      <c r="L54" s="12"/>
      <c r="M54" s="130"/>
      <c r="N54" s="13"/>
      <c r="O54" s="109"/>
    </row>
    <row r="55" spans="2:15" ht="15.75" x14ac:dyDescent="0.25">
      <c r="B55" s="27" t="s">
        <v>191</v>
      </c>
      <c r="C55" s="28"/>
      <c r="D55" t="s">
        <v>276</v>
      </c>
      <c r="E55" s="125"/>
      <c r="F55" s="126"/>
      <c r="G55" s="126"/>
      <c r="H55" s="74">
        <f t="shared" ref="H55:H118" si="10">SUM(F55:G55)</f>
        <v>0</v>
      </c>
      <c r="I55" s="126"/>
      <c r="J55" s="126"/>
      <c r="K55" s="68">
        <f t="shared" ref="K55:K77" si="11">I55+J55</f>
        <v>0</v>
      </c>
      <c r="L55" s="68">
        <f t="shared" ref="L55:L127" si="12">+H55-K55</f>
        <v>0</v>
      </c>
      <c r="M55" s="126"/>
      <c r="N55" s="69">
        <f t="shared" ref="N55:N127" si="13">+L55-M55</f>
        <v>0</v>
      </c>
      <c r="O55" s="109"/>
    </row>
    <row r="56" spans="2:15" ht="15.75" x14ac:dyDescent="0.25">
      <c r="B56" s="27" t="s">
        <v>192</v>
      </c>
      <c r="C56" s="209"/>
      <c r="D56" t="s">
        <v>277</v>
      </c>
      <c r="E56" s="125"/>
      <c r="F56" s="126"/>
      <c r="G56" s="126"/>
      <c r="H56" s="74">
        <f t="shared" si="10"/>
        <v>0</v>
      </c>
      <c r="I56" s="126"/>
      <c r="J56" s="126"/>
      <c r="K56" s="68">
        <f t="shared" si="11"/>
        <v>0</v>
      </c>
      <c r="L56" s="68">
        <f t="shared" si="12"/>
        <v>0</v>
      </c>
      <c r="M56" s="126"/>
      <c r="N56" s="69">
        <f t="shared" si="13"/>
        <v>0</v>
      </c>
      <c r="O56" s="109"/>
    </row>
    <row r="57" spans="2:15" ht="15.75" x14ac:dyDescent="0.25">
      <c r="B57" s="27" t="s">
        <v>193</v>
      </c>
      <c r="C57" s="209"/>
      <c r="D57" t="s">
        <v>278</v>
      </c>
      <c r="E57" s="125"/>
      <c r="F57" s="126"/>
      <c r="G57" s="126"/>
      <c r="H57" s="74">
        <f t="shared" si="10"/>
        <v>0</v>
      </c>
      <c r="I57" s="126"/>
      <c r="J57" s="126"/>
      <c r="K57" s="68">
        <f t="shared" si="11"/>
        <v>0</v>
      </c>
      <c r="L57" s="68">
        <f t="shared" si="12"/>
        <v>0</v>
      </c>
      <c r="M57" s="126"/>
      <c r="N57" s="69">
        <f t="shared" si="13"/>
        <v>0</v>
      </c>
      <c r="O57" s="109"/>
    </row>
    <row r="58" spans="2:15" ht="15.75" x14ac:dyDescent="0.25">
      <c r="B58" s="27" t="s">
        <v>194</v>
      </c>
      <c r="C58" s="209"/>
      <c r="D58" t="s">
        <v>279</v>
      </c>
      <c r="E58" s="125"/>
      <c r="F58" s="126"/>
      <c r="G58" s="126"/>
      <c r="H58" s="74">
        <f t="shared" si="10"/>
        <v>0</v>
      </c>
      <c r="I58" s="126"/>
      <c r="J58" s="126"/>
      <c r="K58" s="68">
        <f t="shared" si="11"/>
        <v>0</v>
      </c>
      <c r="L58" s="68">
        <f>+H58-K58</f>
        <v>0</v>
      </c>
      <c r="M58" s="126"/>
      <c r="N58" s="69">
        <f>+L58-M58</f>
        <v>0</v>
      </c>
      <c r="O58" s="109"/>
    </row>
    <row r="59" spans="2:15" ht="15.75" x14ac:dyDescent="0.25">
      <c r="B59" s="27" t="s">
        <v>195</v>
      </c>
      <c r="C59" s="209"/>
      <c r="D59" t="s">
        <v>280</v>
      </c>
      <c r="E59" s="125"/>
      <c r="F59" s="126"/>
      <c r="G59" s="126"/>
      <c r="H59" s="74">
        <f t="shared" si="10"/>
        <v>0</v>
      </c>
      <c r="I59" s="126"/>
      <c r="J59" s="126"/>
      <c r="K59" s="68">
        <f t="shared" si="11"/>
        <v>0</v>
      </c>
      <c r="L59" s="68">
        <f t="shared" si="12"/>
        <v>0</v>
      </c>
      <c r="M59" s="126"/>
      <c r="N59" s="69">
        <f t="shared" si="13"/>
        <v>0</v>
      </c>
      <c r="O59" s="109"/>
    </row>
    <row r="60" spans="2:15" ht="15.75" x14ac:dyDescent="0.25">
      <c r="B60" s="27" t="s">
        <v>196</v>
      </c>
      <c r="C60" s="209"/>
      <c r="D60" t="s">
        <v>281</v>
      </c>
      <c r="E60" s="125"/>
      <c r="F60" s="126"/>
      <c r="G60" s="126"/>
      <c r="H60" s="74">
        <f t="shared" si="10"/>
        <v>0</v>
      </c>
      <c r="I60" s="126"/>
      <c r="J60" s="126"/>
      <c r="K60" s="68">
        <f t="shared" si="11"/>
        <v>0</v>
      </c>
      <c r="L60" s="68">
        <f t="shared" si="12"/>
        <v>0</v>
      </c>
      <c r="M60" s="126"/>
      <c r="N60" s="69">
        <f t="shared" si="13"/>
        <v>0</v>
      </c>
      <c r="O60" s="109"/>
    </row>
    <row r="61" spans="2:15" ht="15.75" x14ac:dyDescent="0.25">
      <c r="B61" s="27" t="s">
        <v>197</v>
      </c>
      <c r="C61" s="209"/>
      <c r="D61" t="s">
        <v>282</v>
      </c>
      <c r="E61" s="125"/>
      <c r="F61" s="126"/>
      <c r="G61" s="126"/>
      <c r="H61" s="74">
        <f t="shared" si="10"/>
        <v>0</v>
      </c>
      <c r="I61" s="126"/>
      <c r="J61" s="126"/>
      <c r="K61" s="68">
        <f t="shared" si="11"/>
        <v>0</v>
      </c>
      <c r="L61" s="68">
        <f t="shared" si="12"/>
        <v>0</v>
      </c>
      <c r="M61" s="126"/>
      <c r="N61" s="69">
        <f t="shared" si="13"/>
        <v>0</v>
      </c>
      <c r="O61" s="109"/>
    </row>
    <row r="62" spans="2:15" ht="15.75" x14ac:dyDescent="0.25">
      <c r="B62" s="27" t="s">
        <v>198</v>
      </c>
      <c r="C62" s="209"/>
      <c r="D62" t="s">
        <v>283</v>
      </c>
      <c r="E62" s="125"/>
      <c r="F62" s="126"/>
      <c r="G62" s="126"/>
      <c r="H62" s="74">
        <f t="shared" si="10"/>
        <v>0</v>
      </c>
      <c r="I62" s="126"/>
      <c r="J62" s="126"/>
      <c r="K62" s="68">
        <f t="shared" si="11"/>
        <v>0</v>
      </c>
      <c r="L62" s="68">
        <f t="shared" si="12"/>
        <v>0</v>
      </c>
      <c r="M62" s="126"/>
      <c r="N62" s="69">
        <f t="shared" si="13"/>
        <v>0</v>
      </c>
      <c r="O62" s="109"/>
    </row>
    <row r="63" spans="2:15" ht="15.75" x14ac:dyDescent="0.25">
      <c r="B63" s="27" t="s">
        <v>199</v>
      </c>
      <c r="C63" s="209"/>
      <c r="D63" t="s">
        <v>284</v>
      </c>
      <c r="E63" s="125"/>
      <c r="F63" s="126"/>
      <c r="G63" s="126"/>
      <c r="H63" s="74">
        <f t="shared" si="10"/>
        <v>0</v>
      </c>
      <c r="I63" s="126"/>
      <c r="J63" s="126"/>
      <c r="K63" s="68">
        <f t="shared" si="11"/>
        <v>0</v>
      </c>
      <c r="L63" s="68">
        <f t="shared" si="12"/>
        <v>0</v>
      </c>
      <c r="M63" s="126"/>
      <c r="N63" s="69">
        <f t="shared" si="13"/>
        <v>0</v>
      </c>
      <c r="O63" s="109"/>
    </row>
    <row r="64" spans="2:15" ht="15.75" x14ac:dyDescent="0.25">
      <c r="B64" s="27" t="s">
        <v>200</v>
      </c>
      <c r="C64" s="209"/>
      <c r="D64" t="s">
        <v>285</v>
      </c>
      <c r="E64" s="125"/>
      <c r="F64" s="126"/>
      <c r="G64" s="126"/>
      <c r="H64" s="74">
        <f t="shared" si="10"/>
        <v>0</v>
      </c>
      <c r="I64" s="126"/>
      <c r="J64" s="126"/>
      <c r="K64" s="68">
        <f t="shared" si="11"/>
        <v>0</v>
      </c>
      <c r="L64" s="68">
        <f>+H64-K64</f>
        <v>0</v>
      </c>
      <c r="M64" s="126"/>
      <c r="N64" s="69">
        <f>+L64-M64</f>
        <v>0</v>
      </c>
      <c r="O64" s="109"/>
    </row>
    <row r="65" spans="2:15" ht="15.75" x14ac:dyDescent="0.25">
      <c r="B65" s="27" t="s">
        <v>201</v>
      </c>
      <c r="C65" s="209"/>
      <c r="D65" t="s">
        <v>286</v>
      </c>
      <c r="E65" s="125"/>
      <c r="F65" s="126"/>
      <c r="G65" s="126"/>
      <c r="H65" s="74">
        <f t="shared" si="10"/>
        <v>0</v>
      </c>
      <c r="I65" s="126"/>
      <c r="J65" s="126"/>
      <c r="K65" s="68">
        <f t="shared" si="11"/>
        <v>0</v>
      </c>
      <c r="L65" s="68">
        <f t="shared" si="12"/>
        <v>0</v>
      </c>
      <c r="M65" s="126"/>
      <c r="N65" s="69">
        <f t="shared" si="13"/>
        <v>0</v>
      </c>
      <c r="O65" s="109"/>
    </row>
    <row r="66" spans="2:15" ht="15.75" x14ac:dyDescent="0.25">
      <c r="B66" s="27" t="s">
        <v>202</v>
      </c>
      <c r="C66" s="209"/>
      <c r="D66" t="s">
        <v>287</v>
      </c>
      <c r="E66" s="125"/>
      <c r="F66" s="126"/>
      <c r="G66" s="126"/>
      <c r="H66" s="74">
        <f t="shared" si="10"/>
        <v>0</v>
      </c>
      <c r="I66" s="126"/>
      <c r="J66" s="126"/>
      <c r="K66" s="68">
        <f t="shared" si="11"/>
        <v>0</v>
      </c>
      <c r="L66" s="68">
        <f t="shared" si="12"/>
        <v>0</v>
      </c>
      <c r="M66" s="126"/>
      <c r="N66" s="69">
        <f t="shared" si="13"/>
        <v>0</v>
      </c>
      <c r="O66" s="109"/>
    </row>
    <row r="67" spans="2:15" ht="15.75" x14ac:dyDescent="0.25">
      <c r="B67" s="27" t="s">
        <v>203</v>
      </c>
      <c r="C67" s="209"/>
      <c r="D67" t="s">
        <v>288</v>
      </c>
      <c r="E67" s="125"/>
      <c r="F67" s="126"/>
      <c r="G67" s="126"/>
      <c r="H67" s="74">
        <f t="shared" si="10"/>
        <v>0</v>
      </c>
      <c r="I67" s="126"/>
      <c r="J67" s="126"/>
      <c r="K67" s="68">
        <f t="shared" si="11"/>
        <v>0</v>
      </c>
      <c r="L67" s="68">
        <f t="shared" si="12"/>
        <v>0</v>
      </c>
      <c r="M67" s="126"/>
      <c r="N67" s="69">
        <f t="shared" si="13"/>
        <v>0</v>
      </c>
      <c r="O67" s="109"/>
    </row>
    <row r="68" spans="2:15" ht="15.75" x14ac:dyDescent="0.25">
      <c r="B68" s="27" t="s">
        <v>426</v>
      </c>
      <c r="C68" s="209"/>
      <c r="D68" t="s">
        <v>289</v>
      </c>
      <c r="E68" s="125"/>
      <c r="F68" s="126"/>
      <c r="G68" s="126"/>
      <c r="H68" s="74">
        <f t="shared" si="10"/>
        <v>0</v>
      </c>
      <c r="I68" s="126"/>
      <c r="J68" s="126"/>
      <c r="K68" s="68">
        <f t="shared" si="11"/>
        <v>0</v>
      </c>
      <c r="L68" s="68">
        <f t="shared" si="12"/>
        <v>0</v>
      </c>
      <c r="M68" s="126"/>
      <c r="N68" s="69">
        <f t="shared" si="13"/>
        <v>0</v>
      </c>
      <c r="O68" s="109"/>
    </row>
    <row r="69" spans="2:15" ht="15.75" x14ac:dyDescent="0.25">
      <c r="B69" s="27" t="s">
        <v>427</v>
      </c>
      <c r="C69" s="209"/>
      <c r="D69" t="s">
        <v>290</v>
      </c>
      <c r="E69" s="125"/>
      <c r="F69" s="126"/>
      <c r="G69" s="126"/>
      <c r="H69" s="74">
        <f t="shared" si="10"/>
        <v>0</v>
      </c>
      <c r="I69" s="126"/>
      <c r="J69" s="126"/>
      <c r="K69" s="68">
        <f t="shared" si="11"/>
        <v>0</v>
      </c>
      <c r="L69" s="68">
        <f t="shared" si="12"/>
        <v>0</v>
      </c>
      <c r="M69" s="126"/>
      <c r="N69" s="69">
        <f t="shared" si="13"/>
        <v>0</v>
      </c>
      <c r="O69" s="109"/>
    </row>
    <row r="70" spans="2:15" ht="15.75" x14ac:dyDescent="0.25">
      <c r="B70" s="27" t="s">
        <v>204</v>
      </c>
      <c r="C70" s="209"/>
      <c r="D70" t="s">
        <v>382</v>
      </c>
      <c r="E70" s="125"/>
      <c r="F70" s="126"/>
      <c r="G70" s="126"/>
      <c r="H70" s="74">
        <f t="shared" si="10"/>
        <v>0</v>
      </c>
      <c r="I70" s="126"/>
      <c r="J70" s="126"/>
      <c r="K70" s="68">
        <f t="shared" si="11"/>
        <v>0</v>
      </c>
      <c r="L70" s="68">
        <f t="shared" si="12"/>
        <v>0</v>
      </c>
      <c r="M70" s="126"/>
      <c r="N70" s="69">
        <f t="shared" si="13"/>
        <v>0</v>
      </c>
      <c r="O70" s="109"/>
    </row>
    <row r="71" spans="2:15" ht="15.75" x14ac:dyDescent="0.25">
      <c r="B71" s="27" t="s">
        <v>205</v>
      </c>
      <c r="C71" s="209"/>
      <c r="D71" t="s">
        <v>291</v>
      </c>
      <c r="E71" s="125"/>
      <c r="F71" s="126"/>
      <c r="G71" s="126"/>
      <c r="H71" s="74">
        <f t="shared" si="10"/>
        <v>0</v>
      </c>
      <c r="I71" s="126"/>
      <c r="J71" s="126"/>
      <c r="K71" s="68">
        <f t="shared" si="11"/>
        <v>0</v>
      </c>
      <c r="L71" s="68">
        <f t="shared" si="12"/>
        <v>0</v>
      </c>
      <c r="M71" s="126"/>
      <c r="N71" s="69">
        <f t="shared" si="13"/>
        <v>0</v>
      </c>
      <c r="O71" s="109"/>
    </row>
    <row r="72" spans="2:15" ht="15.75" x14ac:dyDescent="0.25">
      <c r="B72" s="27" t="s">
        <v>206</v>
      </c>
      <c r="C72" s="209"/>
      <c r="D72" t="s">
        <v>292</v>
      </c>
      <c r="E72" s="125"/>
      <c r="F72" s="126"/>
      <c r="G72" s="126"/>
      <c r="H72" s="74">
        <f t="shared" si="10"/>
        <v>0</v>
      </c>
      <c r="I72" s="126"/>
      <c r="J72" s="126"/>
      <c r="K72" s="68">
        <f t="shared" si="11"/>
        <v>0</v>
      </c>
      <c r="L72" s="68">
        <f t="shared" si="12"/>
        <v>0</v>
      </c>
      <c r="M72" s="126"/>
      <c r="N72" s="69">
        <f t="shared" si="13"/>
        <v>0</v>
      </c>
      <c r="O72" s="109"/>
    </row>
    <row r="73" spans="2:15" ht="15.75" x14ac:dyDescent="0.25">
      <c r="B73" s="27" t="s">
        <v>207</v>
      </c>
      <c r="C73" s="209"/>
      <c r="D73" t="s">
        <v>293</v>
      </c>
      <c r="E73" s="125"/>
      <c r="F73" s="126"/>
      <c r="G73" s="126"/>
      <c r="H73" s="74">
        <f t="shared" si="10"/>
        <v>0</v>
      </c>
      <c r="I73" s="126"/>
      <c r="J73" s="126"/>
      <c r="K73" s="68">
        <f t="shared" si="11"/>
        <v>0</v>
      </c>
      <c r="L73" s="68">
        <f t="shared" si="12"/>
        <v>0</v>
      </c>
      <c r="M73" s="126"/>
      <c r="N73" s="69">
        <f t="shared" si="13"/>
        <v>0</v>
      </c>
      <c r="O73" s="109"/>
    </row>
    <row r="74" spans="2:15" ht="15.75" x14ac:dyDescent="0.25">
      <c r="B74" s="27" t="s">
        <v>208</v>
      </c>
      <c r="C74" s="209"/>
      <c r="D74" t="s">
        <v>294</v>
      </c>
      <c r="E74" s="125"/>
      <c r="F74" s="126"/>
      <c r="G74" s="126"/>
      <c r="H74" s="74">
        <f t="shared" si="10"/>
        <v>0</v>
      </c>
      <c r="I74" s="126"/>
      <c r="J74" s="126"/>
      <c r="K74" s="68">
        <f t="shared" si="11"/>
        <v>0</v>
      </c>
      <c r="L74" s="68">
        <f t="shared" si="12"/>
        <v>0</v>
      </c>
      <c r="M74" s="126"/>
      <c r="N74" s="69">
        <f t="shared" si="13"/>
        <v>0</v>
      </c>
      <c r="O74" s="109"/>
    </row>
    <row r="75" spans="2:15" ht="15.75" x14ac:dyDescent="0.25">
      <c r="B75" s="27" t="s">
        <v>209</v>
      </c>
      <c r="C75" s="209"/>
      <c r="D75" t="s">
        <v>295</v>
      </c>
      <c r="E75" s="125"/>
      <c r="F75" s="126"/>
      <c r="G75" s="126"/>
      <c r="H75" s="74">
        <f t="shared" si="10"/>
        <v>0</v>
      </c>
      <c r="I75" s="126"/>
      <c r="J75" s="126"/>
      <c r="K75" s="68">
        <f t="shared" si="11"/>
        <v>0</v>
      </c>
      <c r="L75" s="68">
        <f t="shared" si="12"/>
        <v>0</v>
      </c>
      <c r="M75" s="126"/>
      <c r="N75" s="69">
        <f t="shared" si="13"/>
        <v>0</v>
      </c>
      <c r="O75" s="109"/>
    </row>
    <row r="76" spans="2:15" ht="15.75" x14ac:dyDescent="0.25">
      <c r="B76" s="27" t="s">
        <v>428</v>
      </c>
      <c r="C76" s="209"/>
      <c r="D76" t="s">
        <v>296</v>
      </c>
      <c r="E76" s="125"/>
      <c r="F76" s="126"/>
      <c r="G76" s="126"/>
      <c r="H76" s="74">
        <f t="shared" si="10"/>
        <v>0</v>
      </c>
      <c r="I76" s="126"/>
      <c r="J76" s="126"/>
      <c r="K76" s="68">
        <f t="shared" si="11"/>
        <v>0</v>
      </c>
      <c r="L76" s="68">
        <f t="shared" si="12"/>
        <v>0</v>
      </c>
      <c r="M76" s="126"/>
      <c r="N76" s="69">
        <f t="shared" si="13"/>
        <v>0</v>
      </c>
      <c r="O76" s="109"/>
    </row>
    <row r="77" spans="2:15" ht="15.75" x14ac:dyDescent="0.25">
      <c r="B77" s="27" t="s">
        <v>429</v>
      </c>
      <c r="C77" s="209"/>
      <c r="D77" t="s">
        <v>297</v>
      </c>
      <c r="E77" s="125"/>
      <c r="F77" s="126"/>
      <c r="G77" s="126"/>
      <c r="H77" s="74">
        <f t="shared" si="10"/>
        <v>0</v>
      </c>
      <c r="I77" s="126"/>
      <c r="J77" s="126"/>
      <c r="K77" s="68">
        <f t="shared" si="11"/>
        <v>0</v>
      </c>
      <c r="L77" s="68">
        <f t="shared" si="12"/>
        <v>0</v>
      </c>
      <c r="M77" s="126"/>
      <c r="N77" s="69">
        <f t="shared" si="13"/>
        <v>0</v>
      </c>
      <c r="O77" s="109"/>
    </row>
    <row r="78" spans="2:15" ht="15.75" x14ac:dyDescent="0.25">
      <c r="B78" s="27" t="s">
        <v>76</v>
      </c>
      <c r="C78" s="209"/>
      <c r="D78" t="s">
        <v>298</v>
      </c>
      <c r="E78" s="125"/>
      <c r="F78" s="126"/>
      <c r="G78" s="126"/>
      <c r="H78" s="74">
        <f t="shared" si="10"/>
        <v>0</v>
      </c>
      <c r="I78" s="126"/>
      <c r="J78" s="126"/>
      <c r="K78" s="68">
        <v>0</v>
      </c>
      <c r="L78" s="68">
        <f t="shared" si="12"/>
        <v>0</v>
      </c>
      <c r="M78" s="126"/>
      <c r="N78" s="69">
        <f t="shared" si="13"/>
        <v>0</v>
      </c>
      <c r="O78" s="109"/>
    </row>
    <row r="79" spans="2:15" ht="15.75" x14ac:dyDescent="0.25">
      <c r="B79" s="27" t="s">
        <v>210</v>
      </c>
      <c r="C79" s="209"/>
      <c r="D79" t="s">
        <v>299</v>
      </c>
      <c r="E79" s="125"/>
      <c r="F79" s="126"/>
      <c r="G79" s="126"/>
      <c r="H79" s="74">
        <f t="shared" si="10"/>
        <v>0</v>
      </c>
      <c r="I79" s="126"/>
      <c r="J79" s="126"/>
      <c r="K79" s="68">
        <f t="shared" ref="K79:K142" si="14">I79+J79</f>
        <v>0</v>
      </c>
      <c r="L79" s="68">
        <f t="shared" si="12"/>
        <v>0</v>
      </c>
      <c r="M79" s="126"/>
      <c r="N79" s="69">
        <f t="shared" si="13"/>
        <v>0</v>
      </c>
      <c r="O79" s="109"/>
    </row>
    <row r="80" spans="2:15" ht="15.75" x14ac:dyDescent="0.25">
      <c r="B80" s="27" t="s">
        <v>211</v>
      </c>
      <c r="C80" s="209"/>
      <c r="D80" t="s">
        <v>300</v>
      </c>
      <c r="E80" s="125"/>
      <c r="F80" s="126"/>
      <c r="G80" s="126"/>
      <c r="H80" s="74">
        <f t="shared" si="10"/>
        <v>0</v>
      </c>
      <c r="I80" s="126"/>
      <c r="J80" s="126"/>
      <c r="K80" s="68">
        <f t="shared" si="14"/>
        <v>0</v>
      </c>
      <c r="L80" s="68">
        <f t="shared" si="12"/>
        <v>0</v>
      </c>
      <c r="M80" s="126"/>
      <c r="N80" s="69">
        <f t="shared" si="13"/>
        <v>0</v>
      </c>
      <c r="O80" s="109"/>
    </row>
    <row r="81" spans="2:15" ht="15.75" x14ac:dyDescent="0.25">
      <c r="B81" s="27" t="s">
        <v>212</v>
      </c>
      <c r="C81" s="209"/>
      <c r="D81" t="s">
        <v>301</v>
      </c>
      <c r="E81" s="125"/>
      <c r="F81" s="126"/>
      <c r="G81" s="126"/>
      <c r="H81" s="74">
        <f t="shared" si="10"/>
        <v>0</v>
      </c>
      <c r="I81" s="126"/>
      <c r="J81" s="126"/>
      <c r="K81" s="68">
        <f t="shared" si="14"/>
        <v>0</v>
      </c>
      <c r="L81" s="68">
        <f t="shared" si="12"/>
        <v>0</v>
      </c>
      <c r="M81" s="126"/>
      <c r="N81" s="69">
        <f t="shared" si="13"/>
        <v>0</v>
      </c>
      <c r="O81" s="109"/>
    </row>
    <row r="82" spans="2:15" ht="15.75" x14ac:dyDescent="0.25">
      <c r="B82" s="27" t="s">
        <v>213</v>
      </c>
      <c r="C82" s="209"/>
      <c r="D82" t="s">
        <v>302</v>
      </c>
      <c r="E82" s="125"/>
      <c r="F82" s="126"/>
      <c r="G82" s="126"/>
      <c r="H82" s="74">
        <f t="shared" si="10"/>
        <v>0</v>
      </c>
      <c r="I82" s="126"/>
      <c r="J82" s="126"/>
      <c r="K82" s="68">
        <f t="shared" si="14"/>
        <v>0</v>
      </c>
      <c r="L82" s="68">
        <f t="shared" si="12"/>
        <v>0</v>
      </c>
      <c r="M82" s="126"/>
      <c r="N82" s="69">
        <f t="shared" si="13"/>
        <v>0</v>
      </c>
      <c r="O82" s="109"/>
    </row>
    <row r="83" spans="2:15" ht="15.75" x14ac:dyDescent="0.25">
      <c r="B83" s="27" t="s">
        <v>214</v>
      </c>
      <c r="C83" s="209"/>
      <c r="D83" t="s">
        <v>303</v>
      </c>
      <c r="E83" s="125"/>
      <c r="F83" s="126"/>
      <c r="G83" s="126"/>
      <c r="H83" s="74">
        <f t="shared" si="10"/>
        <v>0</v>
      </c>
      <c r="I83" s="126"/>
      <c r="J83" s="126"/>
      <c r="K83" s="68">
        <f t="shared" si="14"/>
        <v>0</v>
      </c>
      <c r="L83" s="68">
        <f t="shared" si="12"/>
        <v>0</v>
      </c>
      <c r="M83" s="126"/>
      <c r="N83" s="69">
        <f t="shared" si="13"/>
        <v>0</v>
      </c>
      <c r="O83" s="109"/>
    </row>
    <row r="84" spans="2:15" ht="15.75" x14ac:dyDescent="0.25">
      <c r="B84" s="27" t="s">
        <v>215</v>
      </c>
      <c r="C84" s="209"/>
      <c r="D84" t="s">
        <v>304</v>
      </c>
      <c r="E84" s="125"/>
      <c r="F84" s="126"/>
      <c r="G84" s="126"/>
      <c r="H84" s="74">
        <f t="shared" si="10"/>
        <v>0</v>
      </c>
      <c r="I84" s="126"/>
      <c r="J84" s="126"/>
      <c r="K84" s="68">
        <f t="shared" si="14"/>
        <v>0</v>
      </c>
      <c r="L84" s="68">
        <f t="shared" si="12"/>
        <v>0</v>
      </c>
      <c r="M84" s="126"/>
      <c r="N84" s="69">
        <f t="shared" si="13"/>
        <v>0</v>
      </c>
      <c r="O84" s="109"/>
    </row>
    <row r="85" spans="2:15" ht="15.75" x14ac:dyDescent="0.25">
      <c r="B85" s="27" t="s">
        <v>216</v>
      </c>
      <c r="C85" s="209"/>
      <c r="D85" t="s">
        <v>305</v>
      </c>
      <c r="E85" s="125"/>
      <c r="F85" s="126"/>
      <c r="G85" s="126"/>
      <c r="H85" s="74">
        <f t="shared" si="10"/>
        <v>0</v>
      </c>
      <c r="I85" s="126"/>
      <c r="J85" s="126"/>
      <c r="K85" s="68">
        <f t="shared" si="14"/>
        <v>0</v>
      </c>
      <c r="L85" s="68">
        <f>+H85-K85</f>
        <v>0</v>
      </c>
      <c r="M85" s="126"/>
      <c r="N85" s="69">
        <f>+L85-M85</f>
        <v>0</v>
      </c>
      <c r="O85" s="109"/>
    </row>
    <row r="86" spans="2:15" ht="15.75" x14ac:dyDescent="0.25">
      <c r="B86" s="27" t="s">
        <v>430</v>
      </c>
      <c r="C86" s="209"/>
      <c r="D86" t="s">
        <v>306</v>
      </c>
      <c r="E86" s="125"/>
      <c r="F86" s="126"/>
      <c r="G86" s="126"/>
      <c r="H86" s="74">
        <f t="shared" si="10"/>
        <v>0</v>
      </c>
      <c r="I86" s="126"/>
      <c r="J86" s="126"/>
      <c r="K86" s="68">
        <f t="shared" si="14"/>
        <v>0</v>
      </c>
      <c r="L86" s="68">
        <f t="shared" si="12"/>
        <v>0</v>
      </c>
      <c r="M86" s="126"/>
      <c r="N86" s="69">
        <f t="shared" si="13"/>
        <v>0</v>
      </c>
      <c r="O86" s="109"/>
    </row>
    <row r="87" spans="2:15" ht="15.75" x14ac:dyDescent="0.25">
      <c r="B87" s="27" t="s">
        <v>55</v>
      </c>
      <c r="C87" s="209"/>
      <c r="D87" t="s">
        <v>307</v>
      </c>
      <c r="E87" s="125"/>
      <c r="F87" s="126"/>
      <c r="G87" s="126"/>
      <c r="H87" s="74">
        <f t="shared" si="10"/>
        <v>0</v>
      </c>
      <c r="I87" s="126"/>
      <c r="J87" s="126"/>
      <c r="K87" s="68">
        <f t="shared" si="14"/>
        <v>0</v>
      </c>
      <c r="L87" s="68">
        <f>+H87-K87</f>
        <v>0</v>
      </c>
      <c r="M87" s="126"/>
      <c r="N87" s="69">
        <f>+L87-M87</f>
        <v>0</v>
      </c>
      <c r="O87" s="109"/>
    </row>
    <row r="88" spans="2:15" ht="15.75" x14ac:dyDescent="0.25">
      <c r="B88" s="27" t="s">
        <v>217</v>
      </c>
      <c r="C88" s="209"/>
      <c r="D88" t="s">
        <v>308</v>
      </c>
      <c r="E88" s="125"/>
      <c r="F88" s="126"/>
      <c r="G88" s="126"/>
      <c r="H88" s="74">
        <f t="shared" si="10"/>
        <v>0</v>
      </c>
      <c r="I88" s="126"/>
      <c r="J88" s="126"/>
      <c r="K88" s="68">
        <f t="shared" si="14"/>
        <v>0</v>
      </c>
      <c r="L88" s="68">
        <f t="shared" si="12"/>
        <v>0</v>
      </c>
      <c r="M88" s="126"/>
      <c r="N88" s="69">
        <f t="shared" si="13"/>
        <v>0</v>
      </c>
      <c r="O88" s="109"/>
    </row>
    <row r="89" spans="2:15" ht="15.75" x14ac:dyDescent="0.25">
      <c r="B89" s="27" t="s">
        <v>218</v>
      </c>
      <c r="C89" s="209"/>
      <c r="D89" t="s">
        <v>309</v>
      </c>
      <c r="E89" s="125"/>
      <c r="F89" s="126"/>
      <c r="G89" s="126"/>
      <c r="H89" s="74">
        <f t="shared" si="10"/>
        <v>0</v>
      </c>
      <c r="I89" s="126"/>
      <c r="J89" s="126"/>
      <c r="K89" s="68">
        <f t="shared" si="14"/>
        <v>0</v>
      </c>
      <c r="L89" s="68">
        <f>+H89-K89</f>
        <v>0</v>
      </c>
      <c r="M89" s="126"/>
      <c r="N89" s="69">
        <f>+L89-M89</f>
        <v>0</v>
      </c>
      <c r="O89" s="109"/>
    </row>
    <row r="90" spans="2:15" ht="15.75" x14ac:dyDescent="0.25">
      <c r="B90" s="27" t="s">
        <v>219</v>
      </c>
      <c r="C90" s="209"/>
      <c r="D90" t="s">
        <v>310</v>
      </c>
      <c r="E90" s="125"/>
      <c r="F90" s="126"/>
      <c r="G90" s="126"/>
      <c r="H90" s="74">
        <f t="shared" si="10"/>
        <v>0</v>
      </c>
      <c r="I90" s="126"/>
      <c r="J90" s="126"/>
      <c r="K90" s="68">
        <f t="shared" si="14"/>
        <v>0</v>
      </c>
      <c r="L90" s="68">
        <f t="shared" si="12"/>
        <v>0</v>
      </c>
      <c r="M90" s="126"/>
      <c r="N90" s="69">
        <f t="shared" si="13"/>
        <v>0</v>
      </c>
      <c r="O90" s="109"/>
    </row>
    <row r="91" spans="2:15" ht="15.75" x14ac:dyDescent="0.25">
      <c r="B91" s="27" t="s">
        <v>220</v>
      </c>
      <c r="C91" s="209"/>
      <c r="D91" t="s">
        <v>311</v>
      </c>
      <c r="E91" s="125"/>
      <c r="F91" s="126"/>
      <c r="G91" s="126"/>
      <c r="H91" s="74">
        <f t="shared" si="10"/>
        <v>0</v>
      </c>
      <c r="I91" s="126"/>
      <c r="J91" s="126"/>
      <c r="K91" s="68">
        <f t="shared" si="14"/>
        <v>0</v>
      </c>
      <c r="L91" s="68">
        <f t="shared" si="12"/>
        <v>0</v>
      </c>
      <c r="M91" s="126"/>
      <c r="N91" s="69">
        <f t="shared" si="13"/>
        <v>0</v>
      </c>
      <c r="O91" s="109"/>
    </row>
    <row r="92" spans="2:15" ht="15.75" x14ac:dyDescent="0.25">
      <c r="B92" s="27" t="s">
        <v>221</v>
      </c>
      <c r="C92" s="209"/>
      <c r="D92" t="s">
        <v>312</v>
      </c>
      <c r="E92" s="125"/>
      <c r="F92" s="126"/>
      <c r="G92" s="126"/>
      <c r="H92" s="74">
        <f t="shared" si="10"/>
        <v>0</v>
      </c>
      <c r="I92" s="126"/>
      <c r="J92" s="126"/>
      <c r="K92" s="68">
        <f t="shared" si="14"/>
        <v>0</v>
      </c>
      <c r="L92" s="68">
        <f t="shared" si="12"/>
        <v>0</v>
      </c>
      <c r="M92" s="126"/>
      <c r="N92" s="69">
        <f t="shared" si="13"/>
        <v>0</v>
      </c>
      <c r="O92" s="109"/>
    </row>
    <row r="93" spans="2:15" ht="15.75" x14ac:dyDescent="0.25">
      <c r="B93" s="27" t="s">
        <v>222</v>
      </c>
      <c r="C93" s="209"/>
      <c r="D93" t="s">
        <v>313</v>
      </c>
      <c r="E93" s="125"/>
      <c r="F93" s="126"/>
      <c r="G93" s="126"/>
      <c r="H93" s="74">
        <f t="shared" si="10"/>
        <v>0</v>
      </c>
      <c r="I93" s="126"/>
      <c r="J93" s="126"/>
      <c r="K93" s="68">
        <f t="shared" si="14"/>
        <v>0</v>
      </c>
      <c r="L93" s="68">
        <f>+H93-K93</f>
        <v>0</v>
      </c>
      <c r="M93" s="126"/>
      <c r="N93" s="69">
        <f>+L93-M93</f>
        <v>0</v>
      </c>
      <c r="O93" s="109"/>
    </row>
    <row r="94" spans="2:15" ht="15.75" x14ac:dyDescent="0.25">
      <c r="B94" s="27" t="s">
        <v>223</v>
      </c>
      <c r="C94" s="209"/>
      <c r="D94" t="s">
        <v>314</v>
      </c>
      <c r="E94" s="125"/>
      <c r="F94" s="126"/>
      <c r="G94" s="126"/>
      <c r="H94" s="74">
        <f t="shared" si="10"/>
        <v>0</v>
      </c>
      <c r="I94" s="126"/>
      <c r="J94" s="126"/>
      <c r="K94" s="68">
        <f t="shared" si="14"/>
        <v>0</v>
      </c>
      <c r="L94" s="68">
        <f>+H94-K94</f>
        <v>0</v>
      </c>
      <c r="M94" s="126"/>
      <c r="N94" s="69">
        <f>+L94-M94</f>
        <v>0</v>
      </c>
      <c r="O94" s="109"/>
    </row>
    <row r="95" spans="2:15" ht="15.75" x14ac:dyDescent="0.25">
      <c r="B95" s="27" t="s">
        <v>224</v>
      </c>
      <c r="C95" s="209"/>
      <c r="D95" t="s">
        <v>315</v>
      </c>
      <c r="E95" s="125"/>
      <c r="F95" s="126"/>
      <c r="G95" s="126"/>
      <c r="H95" s="74">
        <f t="shared" si="10"/>
        <v>0</v>
      </c>
      <c r="I95" s="126"/>
      <c r="J95" s="126"/>
      <c r="K95" s="68">
        <f t="shared" si="14"/>
        <v>0</v>
      </c>
      <c r="L95" s="68">
        <f>+H95-K95</f>
        <v>0</v>
      </c>
      <c r="M95" s="126"/>
      <c r="N95" s="69">
        <f>+L95-M95</f>
        <v>0</v>
      </c>
      <c r="O95" s="109"/>
    </row>
    <row r="96" spans="2:15" ht="15.75" x14ac:dyDescent="0.25">
      <c r="B96" s="27" t="s">
        <v>225</v>
      </c>
      <c r="C96" s="209"/>
      <c r="D96" t="s">
        <v>316</v>
      </c>
      <c r="E96" s="125"/>
      <c r="F96" s="126"/>
      <c r="G96" s="126"/>
      <c r="H96" s="74">
        <f t="shared" si="10"/>
        <v>0</v>
      </c>
      <c r="I96" s="126"/>
      <c r="J96" s="126"/>
      <c r="K96" s="68">
        <f t="shared" si="14"/>
        <v>0</v>
      </c>
      <c r="L96" s="68">
        <f>+H96-K96</f>
        <v>0</v>
      </c>
      <c r="M96" s="126"/>
      <c r="N96" s="69">
        <f>+L96-M96</f>
        <v>0</v>
      </c>
      <c r="O96" s="109"/>
    </row>
    <row r="97" spans="2:15" ht="15.75" x14ac:dyDescent="0.25">
      <c r="B97" s="27" t="s">
        <v>226</v>
      </c>
      <c r="C97" s="209"/>
      <c r="D97" t="s">
        <v>383</v>
      </c>
      <c r="E97" s="125"/>
      <c r="F97" s="126"/>
      <c r="G97" s="126"/>
      <c r="H97" s="74">
        <f t="shared" si="10"/>
        <v>0</v>
      </c>
      <c r="I97" s="126"/>
      <c r="J97" s="126"/>
      <c r="K97" s="68">
        <f t="shared" si="14"/>
        <v>0</v>
      </c>
      <c r="L97" s="68">
        <f>+H97-K97</f>
        <v>0</v>
      </c>
      <c r="M97" s="126"/>
      <c r="N97" s="69">
        <f>+L97-M97</f>
        <v>0</v>
      </c>
      <c r="O97" s="109"/>
    </row>
    <row r="98" spans="2:15" ht="15.75" x14ac:dyDescent="0.25">
      <c r="B98" s="27" t="s">
        <v>37</v>
      </c>
      <c r="C98" s="209"/>
      <c r="D98" t="s">
        <v>317</v>
      </c>
      <c r="E98" s="125"/>
      <c r="F98" s="126"/>
      <c r="G98" s="126"/>
      <c r="H98" s="74">
        <f t="shared" si="10"/>
        <v>0</v>
      </c>
      <c r="I98" s="126"/>
      <c r="J98" s="126"/>
      <c r="K98" s="68">
        <f t="shared" si="14"/>
        <v>0</v>
      </c>
      <c r="L98" s="68">
        <f t="shared" si="12"/>
        <v>0</v>
      </c>
      <c r="M98" s="126"/>
      <c r="N98" s="69">
        <f t="shared" si="13"/>
        <v>0</v>
      </c>
      <c r="O98" s="109"/>
    </row>
    <row r="99" spans="2:15" ht="15.75" x14ac:dyDescent="0.25">
      <c r="B99" s="27" t="s">
        <v>227</v>
      </c>
      <c r="C99" s="209"/>
      <c r="D99" t="s">
        <v>318</v>
      </c>
      <c r="E99" s="125"/>
      <c r="F99" s="126"/>
      <c r="G99" s="126"/>
      <c r="H99" s="74">
        <f t="shared" si="10"/>
        <v>0</v>
      </c>
      <c r="I99" s="126"/>
      <c r="J99" s="126"/>
      <c r="K99" s="68">
        <f t="shared" si="14"/>
        <v>0</v>
      </c>
      <c r="L99" s="68">
        <f t="shared" si="12"/>
        <v>0</v>
      </c>
      <c r="M99" s="126"/>
      <c r="N99" s="69">
        <f t="shared" si="13"/>
        <v>0</v>
      </c>
      <c r="O99" s="21"/>
    </row>
    <row r="100" spans="2:15" ht="15.75" x14ac:dyDescent="0.25">
      <c r="B100" s="27" t="s">
        <v>228</v>
      </c>
      <c r="C100" s="209"/>
      <c r="D100" t="s">
        <v>384</v>
      </c>
      <c r="E100" s="125"/>
      <c r="F100" s="126"/>
      <c r="G100" s="126"/>
      <c r="H100" s="74">
        <f t="shared" si="10"/>
        <v>0</v>
      </c>
      <c r="I100" s="126"/>
      <c r="J100" s="126"/>
      <c r="K100" s="68">
        <f t="shared" si="14"/>
        <v>0</v>
      </c>
      <c r="L100" s="68">
        <f t="shared" si="12"/>
        <v>0</v>
      </c>
      <c r="M100" s="126"/>
      <c r="N100" s="69">
        <f t="shared" si="13"/>
        <v>0</v>
      </c>
      <c r="O100" s="109"/>
    </row>
    <row r="101" spans="2:15" ht="15.75" x14ac:dyDescent="0.25">
      <c r="B101" s="27" t="s">
        <v>229</v>
      </c>
      <c r="C101" s="209"/>
      <c r="D101" t="s">
        <v>319</v>
      </c>
      <c r="E101" s="125"/>
      <c r="F101" s="126"/>
      <c r="G101" s="126"/>
      <c r="H101" s="74">
        <f t="shared" si="10"/>
        <v>0</v>
      </c>
      <c r="I101" s="126"/>
      <c r="J101" s="126"/>
      <c r="K101" s="68">
        <f t="shared" si="14"/>
        <v>0</v>
      </c>
      <c r="L101" s="68">
        <f>+H101-K101</f>
        <v>0</v>
      </c>
      <c r="M101" s="126"/>
      <c r="N101" s="69">
        <f>+L101-M101</f>
        <v>0</v>
      </c>
      <c r="O101" s="109"/>
    </row>
    <row r="102" spans="2:15" ht="15.75" x14ac:dyDescent="0.25">
      <c r="B102" s="27" t="s">
        <v>230</v>
      </c>
      <c r="C102" s="209"/>
      <c r="D102" t="s">
        <v>320</v>
      </c>
      <c r="E102" s="125"/>
      <c r="F102" s="126"/>
      <c r="G102" s="126"/>
      <c r="H102" s="74">
        <f t="shared" si="10"/>
        <v>0</v>
      </c>
      <c r="I102" s="126"/>
      <c r="J102" s="126"/>
      <c r="K102" s="68">
        <f t="shared" si="14"/>
        <v>0</v>
      </c>
      <c r="L102" s="68">
        <f t="shared" si="12"/>
        <v>0</v>
      </c>
      <c r="M102" s="126"/>
      <c r="N102" s="69">
        <f t="shared" si="13"/>
        <v>0</v>
      </c>
      <c r="O102" s="109"/>
    </row>
    <row r="103" spans="2:15" ht="15.75" x14ac:dyDescent="0.25">
      <c r="B103" s="27" t="s">
        <v>231</v>
      </c>
      <c r="C103" s="209"/>
      <c r="D103" t="s">
        <v>321</v>
      </c>
      <c r="E103" s="125"/>
      <c r="F103" s="126"/>
      <c r="G103" s="126"/>
      <c r="H103" s="74">
        <f t="shared" si="10"/>
        <v>0</v>
      </c>
      <c r="I103" s="126"/>
      <c r="J103" s="126"/>
      <c r="K103" s="68">
        <f t="shared" si="14"/>
        <v>0</v>
      </c>
      <c r="L103" s="68">
        <f t="shared" si="12"/>
        <v>0</v>
      </c>
      <c r="M103" s="126"/>
      <c r="N103" s="69">
        <f t="shared" si="13"/>
        <v>0</v>
      </c>
      <c r="O103" s="109"/>
    </row>
    <row r="104" spans="2:15" ht="15.75" x14ac:dyDescent="0.25">
      <c r="B104" s="27" t="s">
        <v>232</v>
      </c>
      <c r="C104" s="209"/>
      <c r="D104" t="s">
        <v>322</v>
      </c>
      <c r="E104" s="125"/>
      <c r="F104" s="126"/>
      <c r="G104" s="126"/>
      <c r="H104" s="74">
        <f t="shared" si="10"/>
        <v>0</v>
      </c>
      <c r="I104" s="126"/>
      <c r="J104" s="126"/>
      <c r="K104" s="68">
        <f t="shared" si="14"/>
        <v>0</v>
      </c>
      <c r="L104" s="68">
        <f t="shared" si="12"/>
        <v>0</v>
      </c>
      <c r="M104" s="126"/>
      <c r="N104" s="69">
        <f t="shared" si="13"/>
        <v>0</v>
      </c>
      <c r="O104" s="109"/>
    </row>
    <row r="105" spans="2:15" ht="15.75" x14ac:dyDescent="0.25">
      <c r="B105" s="27" t="s">
        <v>431</v>
      </c>
      <c r="C105" s="209"/>
      <c r="D105" t="s">
        <v>323</v>
      </c>
      <c r="E105" s="125"/>
      <c r="F105" s="126"/>
      <c r="G105" s="126"/>
      <c r="H105" s="74">
        <f t="shared" si="10"/>
        <v>0</v>
      </c>
      <c r="I105" s="126"/>
      <c r="J105" s="127"/>
      <c r="K105" s="68">
        <f t="shared" si="14"/>
        <v>0</v>
      </c>
      <c r="L105" s="68">
        <f t="shared" si="12"/>
        <v>0</v>
      </c>
      <c r="M105" s="127"/>
      <c r="N105" s="69">
        <f t="shared" si="13"/>
        <v>0</v>
      </c>
      <c r="O105" s="109"/>
    </row>
    <row r="106" spans="2:15" ht="15.75" x14ac:dyDescent="0.25">
      <c r="B106" s="27" t="s">
        <v>233</v>
      </c>
      <c r="C106" s="209"/>
      <c r="D106" t="s">
        <v>324</v>
      </c>
      <c r="E106" s="125"/>
      <c r="F106" s="126"/>
      <c r="G106" s="126"/>
      <c r="H106" s="74">
        <f t="shared" si="10"/>
        <v>0</v>
      </c>
      <c r="I106" s="126"/>
      <c r="J106" s="126"/>
      <c r="K106" s="68">
        <f t="shared" si="14"/>
        <v>0</v>
      </c>
      <c r="L106" s="68">
        <f t="shared" si="12"/>
        <v>0</v>
      </c>
      <c r="M106" s="126"/>
      <c r="N106" s="69">
        <f t="shared" si="13"/>
        <v>0</v>
      </c>
      <c r="O106" s="109"/>
    </row>
    <row r="107" spans="2:15" ht="15.75" x14ac:dyDescent="0.25">
      <c r="B107" s="27" t="s">
        <v>77</v>
      </c>
      <c r="C107" s="209"/>
      <c r="D107" t="s">
        <v>325</v>
      </c>
      <c r="E107" s="125"/>
      <c r="F107" s="126"/>
      <c r="G107" s="126"/>
      <c r="H107" s="74">
        <f t="shared" si="10"/>
        <v>0</v>
      </c>
      <c r="I107" s="126"/>
      <c r="J107" s="126"/>
      <c r="K107" s="68">
        <f t="shared" si="14"/>
        <v>0</v>
      </c>
      <c r="L107" s="68">
        <f t="shared" si="12"/>
        <v>0</v>
      </c>
      <c r="M107" s="126"/>
      <c r="N107" s="69">
        <f t="shared" si="13"/>
        <v>0</v>
      </c>
      <c r="O107" s="109"/>
    </row>
    <row r="108" spans="2:15" ht="15.75" x14ac:dyDescent="0.25">
      <c r="B108" s="27" t="s">
        <v>432</v>
      </c>
      <c r="C108" s="209"/>
      <c r="D108" t="s">
        <v>385</v>
      </c>
      <c r="E108" s="125"/>
      <c r="F108" s="126"/>
      <c r="G108" s="126"/>
      <c r="H108" s="74">
        <f t="shared" si="10"/>
        <v>0</v>
      </c>
      <c r="I108" s="126"/>
      <c r="J108" s="126"/>
      <c r="K108" s="68">
        <f t="shared" si="14"/>
        <v>0</v>
      </c>
      <c r="L108" s="68">
        <f t="shared" si="12"/>
        <v>0</v>
      </c>
      <c r="M108" s="126"/>
      <c r="N108" s="69">
        <f t="shared" si="13"/>
        <v>0</v>
      </c>
      <c r="O108" s="109"/>
    </row>
    <row r="109" spans="2:15" ht="15.75" x14ac:dyDescent="0.25">
      <c r="B109" s="27" t="s">
        <v>234</v>
      </c>
      <c r="C109" s="209"/>
      <c r="D109" t="s">
        <v>386</v>
      </c>
      <c r="E109" s="125"/>
      <c r="F109" s="126"/>
      <c r="G109" s="126"/>
      <c r="H109" s="74">
        <f t="shared" si="10"/>
        <v>0</v>
      </c>
      <c r="I109" s="126"/>
      <c r="J109" s="126"/>
      <c r="K109" s="68">
        <f t="shared" si="14"/>
        <v>0</v>
      </c>
      <c r="L109" s="68">
        <f t="shared" si="12"/>
        <v>0</v>
      </c>
      <c r="M109" s="126"/>
      <c r="N109" s="69">
        <f t="shared" si="13"/>
        <v>0</v>
      </c>
      <c r="O109" s="109"/>
    </row>
    <row r="110" spans="2:15" ht="15.75" x14ac:dyDescent="0.25">
      <c r="B110" s="27" t="s">
        <v>38</v>
      </c>
      <c r="C110" s="209"/>
      <c r="D110" t="s">
        <v>387</v>
      </c>
      <c r="E110" s="125"/>
      <c r="F110" s="126"/>
      <c r="G110" s="126"/>
      <c r="H110" s="74">
        <f t="shared" si="10"/>
        <v>0</v>
      </c>
      <c r="I110" s="126"/>
      <c r="J110" s="126"/>
      <c r="K110" s="68">
        <f t="shared" si="14"/>
        <v>0</v>
      </c>
      <c r="L110" s="68">
        <f t="shared" si="12"/>
        <v>0</v>
      </c>
      <c r="M110" s="126"/>
      <c r="N110" s="69">
        <f t="shared" si="13"/>
        <v>0</v>
      </c>
      <c r="O110" s="109"/>
    </row>
    <row r="111" spans="2:15" ht="15.75" x14ac:dyDescent="0.25">
      <c r="B111" s="27" t="s">
        <v>235</v>
      </c>
      <c r="C111" s="209"/>
      <c r="D111" t="s">
        <v>388</v>
      </c>
      <c r="E111" s="125"/>
      <c r="F111" s="126"/>
      <c r="G111" s="126"/>
      <c r="H111" s="74">
        <f t="shared" si="10"/>
        <v>0</v>
      </c>
      <c r="I111" s="126"/>
      <c r="J111" s="126"/>
      <c r="K111" s="68">
        <f t="shared" si="14"/>
        <v>0</v>
      </c>
      <c r="L111" s="68">
        <f t="shared" si="12"/>
        <v>0</v>
      </c>
      <c r="M111" s="126"/>
      <c r="N111" s="69">
        <f t="shared" si="13"/>
        <v>0</v>
      </c>
      <c r="O111" s="109"/>
    </row>
    <row r="112" spans="2:15" ht="15.75" x14ac:dyDescent="0.25">
      <c r="B112" s="27" t="s">
        <v>236</v>
      </c>
      <c r="C112" s="209"/>
      <c r="D112" t="s">
        <v>389</v>
      </c>
      <c r="E112" s="125"/>
      <c r="F112" s="126"/>
      <c r="G112" s="126"/>
      <c r="H112" s="74">
        <f t="shared" si="10"/>
        <v>0</v>
      </c>
      <c r="I112" s="126"/>
      <c r="J112" s="126"/>
      <c r="K112" s="68">
        <f t="shared" si="14"/>
        <v>0</v>
      </c>
      <c r="L112" s="68">
        <f t="shared" si="12"/>
        <v>0</v>
      </c>
      <c r="M112" s="126"/>
      <c r="N112" s="69">
        <f t="shared" si="13"/>
        <v>0</v>
      </c>
      <c r="O112" s="109"/>
    </row>
    <row r="113" spans="2:15" ht="15.75" x14ac:dyDescent="0.25">
      <c r="B113" s="27" t="s">
        <v>237</v>
      </c>
      <c r="C113" s="209"/>
      <c r="D113" t="s">
        <v>326</v>
      </c>
      <c r="E113" s="125"/>
      <c r="F113" s="126"/>
      <c r="G113" s="126"/>
      <c r="H113" s="74">
        <f t="shared" si="10"/>
        <v>0</v>
      </c>
      <c r="I113" s="126"/>
      <c r="J113" s="126"/>
      <c r="K113" s="68">
        <f t="shared" si="14"/>
        <v>0</v>
      </c>
      <c r="L113" s="68">
        <f>+H113-K113</f>
        <v>0</v>
      </c>
      <c r="M113" s="126"/>
      <c r="N113" s="69">
        <f>+L113-M113</f>
        <v>0</v>
      </c>
      <c r="O113" s="109"/>
    </row>
    <row r="114" spans="2:15" ht="15.75" x14ac:dyDescent="0.25">
      <c r="B114" s="27" t="s">
        <v>238</v>
      </c>
      <c r="C114" s="209"/>
      <c r="D114" t="s">
        <v>327</v>
      </c>
      <c r="E114" s="125"/>
      <c r="F114" s="126"/>
      <c r="G114" s="126"/>
      <c r="H114" s="74">
        <f t="shared" si="10"/>
        <v>0</v>
      </c>
      <c r="I114" s="126"/>
      <c r="J114" s="126"/>
      <c r="K114" s="68">
        <f t="shared" si="14"/>
        <v>0</v>
      </c>
      <c r="L114" s="68">
        <f t="shared" si="12"/>
        <v>0</v>
      </c>
      <c r="M114" s="126"/>
      <c r="N114" s="69">
        <f t="shared" si="13"/>
        <v>0</v>
      </c>
      <c r="O114" s="109"/>
    </row>
    <row r="115" spans="2:15" ht="15.75" x14ac:dyDescent="0.25">
      <c r="B115" s="27" t="s">
        <v>239</v>
      </c>
      <c r="C115" s="209"/>
      <c r="D115" t="s">
        <v>328</v>
      </c>
      <c r="E115" s="125"/>
      <c r="F115" s="126"/>
      <c r="G115" s="126"/>
      <c r="H115" s="74">
        <f t="shared" si="10"/>
        <v>0</v>
      </c>
      <c r="I115" s="126"/>
      <c r="J115" s="126"/>
      <c r="K115" s="68">
        <f t="shared" si="14"/>
        <v>0</v>
      </c>
      <c r="L115" s="68">
        <f t="shared" si="12"/>
        <v>0</v>
      </c>
      <c r="M115" s="126"/>
      <c r="N115" s="69">
        <f t="shared" si="13"/>
        <v>0</v>
      </c>
      <c r="O115" s="109"/>
    </row>
    <row r="116" spans="2:15" ht="15.75" x14ac:dyDescent="0.25">
      <c r="B116" s="27" t="s">
        <v>240</v>
      </c>
      <c r="C116" s="209"/>
      <c r="D116" t="s">
        <v>329</v>
      </c>
      <c r="E116" s="125"/>
      <c r="F116" s="126"/>
      <c r="G116" s="126"/>
      <c r="H116" s="74">
        <f t="shared" si="10"/>
        <v>0</v>
      </c>
      <c r="I116" s="126"/>
      <c r="J116" s="126"/>
      <c r="K116" s="68">
        <f t="shared" si="14"/>
        <v>0</v>
      </c>
      <c r="L116" s="68">
        <f t="shared" si="12"/>
        <v>0</v>
      </c>
      <c r="M116" s="126"/>
      <c r="N116" s="69">
        <f t="shared" si="13"/>
        <v>0</v>
      </c>
      <c r="O116" s="109"/>
    </row>
    <row r="117" spans="2:15" ht="15.75" x14ac:dyDescent="0.25">
      <c r="B117" s="27" t="s">
        <v>241</v>
      </c>
      <c r="C117" s="209"/>
      <c r="D117" t="s">
        <v>330</v>
      </c>
      <c r="E117" s="125"/>
      <c r="F117" s="126"/>
      <c r="G117" s="126"/>
      <c r="H117" s="74">
        <f t="shared" si="10"/>
        <v>0</v>
      </c>
      <c r="I117" s="126"/>
      <c r="J117" s="126"/>
      <c r="K117" s="68">
        <f t="shared" si="14"/>
        <v>0</v>
      </c>
      <c r="L117" s="68">
        <f t="shared" si="12"/>
        <v>0</v>
      </c>
      <c r="M117" s="126"/>
      <c r="N117" s="69">
        <f t="shared" si="13"/>
        <v>0</v>
      </c>
      <c r="O117" s="109"/>
    </row>
    <row r="118" spans="2:15" ht="15.75" x14ac:dyDescent="0.25">
      <c r="B118" s="27" t="s">
        <v>242</v>
      </c>
      <c r="C118" s="209"/>
      <c r="D118" t="s">
        <v>331</v>
      </c>
      <c r="E118" s="125"/>
      <c r="F118" s="126"/>
      <c r="G118" s="126"/>
      <c r="H118" s="74">
        <f t="shared" si="10"/>
        <v>0</v>
      </c>
      <c r="I118" s="126"/>
      <c r="J118" s="126"/>
      <c r="K118" s="68">
        <f t="shared" si="14"/>
        <v>0</v>
      </c>
      <c r="L118" s="68">
        <f>+H118-K118</f>
        <v>0</v>
      </c>
      <c r="M118" s="126"/>
      <c r="N118" s="69">
        <f>+L118-M118</f>
        <v>0</v>
      </c>
      <c r="O118" s="109"/>
    </row>
    <row r="119" spans="2:15" ht="15.75" x14ac:dyDescent="0.25">
      <c r="B119" s="27" t="s">
        <v>56</v>
      </c>
      <c r="C119" s="209"/>
      <c r="D119" t="s">
        <v>332</v>
      </c>
      <c r="E119" s="125"/>
      <c r="F119" s="126"/>
      <c r="G119" s="126"/>
      <c r="H119" s="74">
        <f t="shared" ref="H119:H173" si="15">SUM(F119:G119)</f>
        <v>0</v>
      </c>
      <c r="I119" s="126"/>
      <c r="J119" s="126"/>
      <c r="K119" s="68">
        <f t="shared" si="14"/>
        <v>0</v>
      </c>
      <c r="L119" s="68">
        <f t="shared" si="12"/>
        <v>0</v>
      </c>
      <c r="M119" s="126"/>
      <c r="N119" s="69">
        <f t="shared" si="13"/>
        <v>0</v>
      </c>
      <c r="O119" s="109"/>
    </row>
    <row r="120" spans="2:15" ht="15.75" x14ac:dyDescent="0.25">
      <c r="B120" s="27" t="s">
        <v>105</v>
      </c>
      <c r="C120" s="209"/>
      <c r="D120" t="s">
        <v>333</v>
      </c>
      <c r="E120" s="125"/>
      <c r="F120" s="126"/>
      <c r="G120" s="126"/>
      <c r="H120" s="74">
        <f t="shared" si="15"/>
        <v>0</v>
      </c>
      <c r="I120" s="126"/>
      <c r="J120" s="126"/>
      <c r="K120" s="68">
        <f t="shared" si="14"/>
        <v>0</v>
      </c>
      <c r="L120" s="68">
        <f t="shared" si="12"/>
        <v>0</v>
      </c>
      <c r="M120" s="126"/>
      <c r="N120" s="69">
        <f t="shared" si="13"/>
        <v>0</v>
      </c>
      <c r="O120" s="109"/>
    </row>
    <row r="121" spans="2:15" ht="15.75" x14ac:dyDescent="0.25">
      <c r="B121" s="27" t="s">
        <v>433</v>
      </c>
      <c r="C121" s="209"/>
      <c r="D121" t="s">
        <v>334</v>
      </c>
      <c r="E121" s="125"/>
      <c r="F121" s="126"/>
      <c r="G121" s="126"/>
      <c r="H121" s="74">
        <f t="shared" si="15"/>
        <v>0</v>
      </c>
      <c r="I121" s="126"/>
      <c r="J121" s="126"/>
      <c r="K121" s="68">
        <f t="shared" si="14"/>
        <v>0</v>
      </c>
      <c r="L121" s="68">
        <f t="shared" si="12"/>
        <v>0</v>
      </c>
      <c r="M121" s="126"/>
      <c r="N121" s="69">
        <f t="shared" si="13"/>
        <v>0</v>
      </c>
      <c r="O121" s="109"/>
    </row>
    <row r="122" spans="2:15" ht="15.75" x14ac:dyDescent="0.25">
      <c r="B122" s="27" t="s">
        <v>243</v>
      </c>
      <c r="C122" s="209"/>
      <c r="D122" t="s">
        <v>390</v>
      </c>
      <c r="E122" s="125"/>
      <c r="F122" s="126"/>
      <c r="G122" s="126"/>
      <c r="H122" s="74">
        <f t="shared" si="15"/>
        <v>0</v>
      </c>
      <c r="I122" s="126"/>
      <c r="J122" s="126"/>
      <c r="K122" s="68">
        <f t="shared" si="14"/>
        <v>0</v>
      </c>
      <c r="L122" s="68">
        <f t="shared" si="12"/>
        <v>0</v>
      </c>
      <c r="M122" s="126"/>
      <c r="N122" s="69">
        <f t="shared" si="13"/>
        <v>0</v>
      </c>
      <c r="O122" s="109"/>
    </row>
    <row r="123" spans="2:15" ht="15.75" x14ac:dyDescent="0.25">
      <c r="B123" s="27" t="s">
        <v>244</v>
      </c>
      <c r="C123" s="209"/>
      <c r="D123" t="s">
        <v>335</v>
      </c>
      <c r="E123" s="125"/>
      <c r="F123" s="126"/>
      <c r="G123" s="126"/>
      <c r="H123" s="74">
        <f t="shared" si="15"/>
        <v>0</v>
      </c>
      <c r="I123" s="126"/>
      <c r="J123" s="126"/>
      <c r="K123" s="68">
        <f t="shared" si="14"/>
        <v>0</v>
      </c>
      <c r="L123" s="68">
        <f t="shared" si="12"/>
        <v>0</v>
      </c>
      <c r="M123" s="126"/>
      <c r="N123" s="69">
        <f t="shared" si="13"/>
        <v>0</v>
      </c>
      <c r="O123" s="109"/>
    </row>
    <row r="124" spans="2:15" ht="15.75" x14ac:dyDescent="0.25">
      <c r="B124" s="27" t="s">
        <v>245</v>
      </c>
      <c r="C124" s="209"/>
      <c r="D124" t="s">
        <v>336</v>
      </c>
      <c r="E124" s="125"/>
      <c r="F124" s="126"/>
      <c r="G124" s="126"/>
      <c r="H124" s="74">
        <f t="shared" si="15"/>
        <v>0</v>
      </c>
      <c r="I124" s="126"/>
      <c r="J124" s="126"/>
      <c r="K124" s="68">
        <f t="shared" si="14"/>
        <v>0</v>
      </c>
      <c r="L124" s="68">
        <f t="shared" si="12"/>
        <v>0</v>
      </c>
      <c r="M124" s="126"/>
      <c r="N124" s="69">
        <f t="shared" si="13"/>
        <v>0</v>
      </c>
      <c r="O124" s="109"/>
    </row>
    <row r="125" spans="2:15" ht="15.75" x14ac:dyDescent="0.25">
      <c r="B125" s="27" t="s">
        <v>106</v>
      </c>
      <c r="C125" s="209"/>
      <c r="D125" t="s">
        <v>337</v>
      </c>
      <c r="E125" s="125"/>
      <c r="F125" s="126"/>
      <c r="G125" s="126"/>
      <c r="H125" s="74">
        <f t="shared" si="15"/>
        <v>0</v>
      </c>
      <c r="I125" s="126"/>
      <c r="J125" s="126"/>
      <c r="K125" s="68">
        <f t="shared" si="14"/>
        <v>0</v>
      </c>
      <c r="L125" s="68">
        <f t="shared" si="12"/>
        <v>0</v>
      </c>
      <c r="M125" s="126"/>
      <c r="N125" s="69">
        <f t="shared" si="13"/>
        <v>0</v>
      </c>
      <c r="O125" s="109"/>
    </row>
    <row r="126" spans="2:15" ht="15.75" x14ac:dyDescent="0.25">
      <c r="B126" s="27" t="s">
        <v>39</v>
      </c>
      <c r="C126" s="209"/>
      <c r="D126" t="s">
        <v>338</v>
      </c>
      <c r="E126" s="125"/>
      <c r="F126" s="126"/>
      <c r="G126" s="126"/>
      <c r="H126" s="74">
        <f t="shared" si="15"/>
        <v>0</v>
      </c>
      <c r="I126" s="126"/>
      <c r="J126" s="126"/>
      <c r="K126" s="68">
        <f t="shared" si="14"/>
        <v>0</v>
      </c>
      <c r="L126" s="68">
        <f t="shared" si="12"/>
        <v>0</v>
      </c>
      <c r="M126" s="126"/>
      <c r="N126" s="69">
        <f t="shared" si="13"/>
        <v>0</v>
      </c>
      <c r="O126" s="109"/>
    </row>
    <row r="127" spans="2:15" ht="15.75" x14ac:dyDescent="0.25">
      <c r="B127" s="27" t="s">
        <v>434</v>
      </c>
      <c r="C127" s="209"/>
      <c r="D127" t="s">
        <v>391</v>
      </c>
      <c r="E127" s="125"/>
      <c r="F127" s="126"/>
      <c r="G127" s="126"/>
      <c r="H127" s="74">
        <f t="shared" si="15"/>
        <v>0</v>
      </c>
      <c r="I127" s="126"/>
      <c r="J127" s="126"/>
      <c r="K127" s="72">
        <f t="shared" si="14"/>
        <v>0</v>
      </c>
      <c r="L127" s="72">
        <f t="shared" si="12"/>
        <v>0</v>
      </c>
      <c r="M127" s="126"/>
      <c r="N127" s="69">
        <f t="shared" si="13"/>
        <v>0</v>
      </c>
      <c r="O127" s="109"/>
    </row>
    <row r="128" spans="2:15" ht="15.75" x14ac:dyDescent="0.25">
      <c r="B128" s="27" t="s">
        <v>246</v>
      </c>
      <c r="C128" s="209"/>
      <c r="D128" t="s">
        <v>339</v>
      </c>
      <c r="E128" s="125"/>
      <c r="F128" s="126"/>
      <c r="G128" s="126"/>
      <c r="H128" s="74">
        <f t="shared" si="15"/>
        <v>0</v>
      </c>
      <c r="I128" s="126"/>
      <c r="J128" s="126"/>
      <c r="K128" s="72">
        <f t="shared" si="14"/>
        <v>0</v>
      </c>
      <c r="L128" s="72">
        <f t="shared" ref="L128:L173" si="16">+H128-K128</f>
        <v>0</v>
      </c>
      <c r="M128" s="126"/>
      <c r="N128" s="69">
        <f t="shared" ref="N128:N173" si="17">+L128-M128</f>
        <v>0</v>
      </c>
      <c r="O128" s="109"/>
    </row>
    <row r="129" spans="2:15" ht="15.75" x14ac:dyDescent="0.25">
      <c r="B129" s="27" t="s">
        <v>247</v>
      </c>
      <c r="C129" s="210"/>
      <c r="D129" t="s">
        <v>340</v>
      </c>
      <c r="E129" s="125"/>
      <c r="F129" s="126"/>
      <c r="G129" s="126"/>
      <c r="H129" s="74">
        <f t="shared" si="15"/>
        <v>0</v>
      </c>
      <c r="I129" s="126"/>
      <c r="J129" s="126"/>
      <c r="K129" s="72">
        <f t="shared" si="14"/>
        <v>0</v>
      </c>
      <c r="L129" s="72">
        <f t="shared" si="16"/>
        <v>0</v>
      </c>
      <c r="M129" s="126"/>
      <c r="N129" s="69">
        <f t="shared" si="17"/>
        <v>0</v>
      </c>
      <c r="O129" s="109"/>
    </row>
    <row r="130" spans="2:15" ht="15.75" x14ac:dyDescent="0.25">
      <c r="B130" s="27" t="s">
        <v>248</v>
      </c>
      <c r="C130" s="210"/>
      <c r="D130" t="s">
        <v>341</v>
      </c>
      <c r="E130" s="125"/>
      <c r="F130" s="126"/>
      <c r="G130" s="126"/>
      <c r="H130" s="74">
        <f t="shared" si="15"/>
        <v>0</v>
      </c>
      <c r="I130" s="126"/>
      <c r="J130" s="126"/>
      <c r="K130" s="72">
        <f t="shared" si="14"/>
        <v>0</v>
      </c>
      <c r="L130" s="72">
        <f t="shared" si="16"/>
        <v>0</v>
      </c>
      <c r="M130" s="126"/>
      <c r="N130" s="69">
        <f t="shared" si="17"/>
        <v>0</v>
      </c>
      <c r="O130" s="109"/>
    </row>
    <row r="131" spans="2:15" ht="15.75" x14ac:dyDescent="0.25">
      <c r="B131" s="27" t="s">
        <v>435</v>
      </c>
      <c r="C131" s="210"/>
      <c r="D131" t="s">
        <v>342</v>
      </c>
      <c r="E131" s="125"/>
      <c r="F131" s="126"/>
      <c r="G131" s="126"/>
      <c r="H131" s="74">
        <f t="shared" si="15"/>
        <v>0</v>
      </c>
      <c r="I131" s="126"/>
      <c r="J131" s="126"/>
      <c r="K131" s="72">
        <f t="shared" si="14"/>
        <v>0</v>
      </c>
      <c r="L131" s="72">
        <f t="shared" si="16"/>
        <v>0</v>
      </c>
      <c r="M131" s="126"/>
      <c r="N131" s="69">
        <f t="shared" si="17"/>
        <v>0</v>
      </c>
      <c r="O131" s="109"/>
    </row>
    <row r="132" spans="2:15" ht="15.75" x14ac:dyDescent="0.25">
      <c r="B132" s="27" t="s">
        <v>436</v>
      </c>
      <c r="C132" s="210"/>
      <c r="D132" t="s">
        <v>343</v>
      </c>
      <c r="E132" s="125"/>
      <c r="F132" s="126"/>
      <c r="G132" s="126"/>
      <c r="H132" s="74">
        <f t="shared" si="15"/>
        <v>0</v>
      </c>
      <c r="I132" s="126"/>
      <c r="J132" s="126"/>
      <c r="K132" s="72">
        <f t="shared" si="14"/>
        <v>0</v>
      </c>
      <c r="L132" s="72">
        <f t="shared" si="16"/>
        <v>0</v>
      </c>
      <c r="M132" s="126"/>
      <c r="N132" s="69">
        <f t="shared" si="17"/>
        <v>0</v>
      </c>
      <c r="O132" s="109"/>
    </row>
    <row r="133" spans="2:15" ht="15.75" x14ac:dyDescent="0.25">
      <c r="B133" s="27" t="s">
        <v>40</v>
      </c>
      <c r="C133" s="210"/>
      <c r="D133" t="s">
        <v>344</v>
      </c>
      <c r="E133" s="125"/>
      <c r="F133" s="126"/>
      <c r="G133" s="126"/>
      <c r="H133" s="74">
        <f t="shared" si="15"/>
        <v>0</v>
      </c>
      <c r="I133" s="126"/>
      <c r="J133" s="126"/>
      <c r="K133" s="72">
        <f t="shared" si="14"/>
        <v>0</v>
      </c>
      <c r="L133" s="72">
        <f t="shared" si="16"/>
        <v>0</v>
      </c>
      <c r="M133" s="126"/>
      <c r="N133" s="69">
        <f t="shared" si="17"/>
        <v>0</v>
      </c>
      <c r="O133" s="109"/>
    </row>
    <row r="134" spans="2:15" ht="15.75" x14ac:dyDescent="0.25">
      <c r="B134" s="27" t="s">
        <v>41</v>
      </c>
      <c r="C134" s="210"/>
      <c r="D134" t="s">
        <v>345</v>
      </c>
      <c r="E134" s="125"/>
      <c r="F134" s="126"/>
      <c r="G134" s="126"/>
      <c r="H134" s="74">
        <f t="shared" si="15"/>
        <v>0</v>
      </c>
      <c r="I134" s="126"/>
      <c r="J134" s="126"/>
      <c r="K134" s="72">
        <f t="shared" si="14"/>
        <v>0</v>
      </c>
      <c r="L134" s="72">
        <f t="shared" si="16"/>
        <v>0</v>
      </c>
      <c r="M134" s="126"/>
      <c r="N134" s="69">
        <f t="shared" si="17"/>
        <v>0</v>
      </c>
      <c r="O134" s="109"/>
    </row>
    <row r="135" spans="2:15" ht="15.75" x14ac:dyDescent="0.25">
      <c r="B135" s="27" t="s">
        <v>249</v>
      </c>
      <c r="C135" s="210"/>
      <c r="D135" t="s">
        <v>346</v>
      </c>
      <c r="E135" s="125"/>
      <c r="F135" s="126"/>
      <c r="G135" s="126"/>
      <c r="H135" s="74">
        <f t="shared" si="15"/>
        <v>0</v>
      </c>
      <c r="I135" s="126"/>
      <c r="J135" s="126"/>
      <c r="K135" s="72">
        <f t="shared" si="14"/>
        <v>0</v>
      </c>
      <c r="L135" s="72">
        <f t="shared" si="16"/>
        <v>0</v>
      </c>
      <c r="M135" s="126"/>
      <c r="N135" s="69">
        <f t="shared" si="17"/>
        <v>0</v>
      </c>
      <c r="O135" s="109"/>
    </row>
    <row r="136" spans="2:15" ht="15.75" x14ac:dyDescent="0.25">
      <c r="B136" s="27" t="s">
        <v>250</v>
      </c>
      <c r="C136" s="210"/>
      <c r="D136" t="s">
        <v>347</v>
      </c>
      <c r="E136" s="125"/>
      <c r="F136" s="126"/>
      <c r="G136" s="126"/>
      <c r="H136" s="74">
        <f t="shared" si="15"/>
        <v>0</v>
      </c>
      <c r="I136" s="126"/>
      <c r="J136" s="126"/>
      <c r="K136" s="72">
        <f t="shared" si="14"/>
        <v>0</v>
      </c>
      <c r="L136" s="72">
        <f t="shared" si="16"/>
        <v>0</v>
      </c>
      <c r="M136" s="126"/>
      <c r="N136" s="69">
        <f t="shared" si="17"/>
        <v>0</v>
      </c>
      <c r="O136" s="109"/>
    </row>
    <row r="137" spans="2:15" ht="15.75" x14ac:dyDescent="0.25">
      <c r="B137" s="27" t="s">
        <v>251</v>
      </c>
      <c r="C137" s="210"/>
      <c r="D137" t="s">
        <v>348</v>
      </c>
      <c r="E137" s="125"/>
      <c r="F137" s="126"/>
      <c r="G137" s="126"/>
      <c r="H137" s="74">
        <f t="shared" si="15"/>
        <v>0</v>
      </c>
      <c r="I137" s="126"/>
      <c r="J137" s="126"/>
      <c r="K137" s="72">
        <f t="shared" si="14"/>
        <v>0</v>
      </c>
      <c r="L137" s="72">
        <f t="shared" si="16"/>
        <v>0</v>
      </c>
      <c r="M137" s="126"/>
      <c r="N137" s="69">
        <f t="shared" si="17"/>
        <v>0</v>
      </c>
      <c r="O137" s="109"/>
    </row>
    <row r="138" spans="2:15" ht="15.75" x14ac:dyDescent="0.25">
      <c r="B138" s="27" t="s">
        <v>252</v>
      </c>
      <c r="C138" s="210"/>
      <c r="D138" t="s">
        <v>349</v>
      </c>
      <c r="E138" s="125"/>
      <c r="F138" s="126"/>
      <c r="G138" s="126"/>
      <c r="H138" s="74">
        <f t="shared" si="15"/>
        <v>0</v>
      </c>
      <c r="I138" s="126"/>
      <c r="J138" s="126"/>
      <c r="K138" s="72">
        <f t="shared" si="14"/>
        <v>0</v>
      </c>
      <c r="L138" s="72">
        <f t="shared" si="16"/>
        <v>0</v>
      </c>
      <c r="M138" s="126"/>
      <c r="N138" s="69">
        <f t="shared" si="17"/>
        <v>0</v>
      </c>
      <c r="O138" s="109"/>
    </row>
    <row r="139" spans="2:15" ht="15.75" x14ac:dyDescent="0.25">
      <c r="B139" s="27" t="s">
        <v>437</v>
      </c>
      <c r="C139" s="210"/>
      <c r="D139" t="s">
        <v>350</v>
      </c>
      <c r="E139" s="125"/>
      <c r="F139" s="126"/>
      <c r="G139" s="126"/>
      <c r="H139" s="74">
        <f t="shared" si="15"/>
        <v>0</v>
      </c>
      <c r="I139" s="126"/>
      <c r="J139" s="126"/>
      <c r="K139" s="72">
        <f t="shared" si="14"/>
        <v>0</v>
      </c>
      <c r="L139" s="72">
        <f t="shared" si="16"/>
        <v>0</v>
      </c>
      <c r="M139" s="126"/>
      <c r="N139" s="69">
        <f t="shared" si="17"/>
        <v>0</v>
      </c>
      <c r="O139" s="109"/>
    </row>
    <row r="140" spans="2:15" ht="15.75" x14ac:dyDescent="0.25">
      <c r="B140" s="27" t="s">
        <v>253</v>
      </c>
      <c r="C140" s="210"/>
      <c r="D140" t="s">
        <v>351</v>
      </c>
      <c r="E140" s="125"/>
      <c r="F140" s="126"/>
      <c r="G140" s="126"/>
      <c r="H140" s="74">
        <f t="shared" si="15"/>
        <v>0</v>
      </c>
      <c r="I140" s="126"/>
      <c r="J140" s="126"/>
      <c r="K140" s="72">
        <f t="shared" si="14"/>
        <v>0</v>
      </c>
      <c r="L140" s="72">
        <f t="shared" si="16"/>
        <v>0</v>
      </c>
      <c r="M140" s="126"/>
      <c r="N140" s="69">
        <f t="shared" si="17"/>
        <v>0</v>
      </c>
      <c r="O140" s="109"/>
    </row>
    <row r="141" spans="2:15" ht="15.75" x14ac:dyDescent="0.25">
      <c r="B141" s="27" t="s">
        <v>438</v>
      </c>
      <c r="C141" s="210"/>
      <c r="D141" t="s">
        <v>392</v>
      </c>
      <c r="E141" s="125"/>
      <c r="F141" s="126"/>
      <c r="G141" s="126"/>
      <c r="H141" s="74">
        <f t="shared" si="15"/>
        <v>0</v>
      </c>
      <c r="I141" s="126"/>
      <c r="J141" s="126"/>
      <c r="K141" s="72">
        <f t="shared" si="14"/>
        <v>0</v>
      </c>
      <c r="L141" s="72">
        <f t="shared" si="16"/>
        <v>0</v>
      </c>
      <c r="M141" s="126"/>
      <c r="N141" s="69">
        <f t="shared" si="17"/>
        <v>0</v>
      </c>
      <c r="O141" s="109"/>
    </row>
    <row r="142" spans="2:15" ht="15.75" x14ac:dyDescent="0.25">
      <c r="B142" s="27" t="s">
        <v>254</v>
      </c>
      <c r="C142" s="210"/>
      <c r="D142" t="s">
        <v>393</v>
      </c>
      <c r="E142" s="125"/>
      <c r="F142" s="126"/>
      <c r="G142" s="126"/>
      <c r="H142" s="74">
        <f t="shared" si="15"/>
        <v>0</v>
      </c>
      <c r="I142" s="126"/>
      <c r="J142" s="126"/>
      <c r="K142" s="72">
        <f t="shared" si="14"/>
        <v>0</v>
      </c>
      <c r="L142" s="72">
        <f t="shared" si="16"/>
        <v>0</v>
      </c>
      <c r="M142" s="126"/>
      <c r="N142" s="69">
        <f t="shared" si="17"/>
        <v>0</v>
      </c>
      <c r="O142" s="109"/>
    </row>
    <row r="143" spans="2:15" ht="15.75" x14ac:dyDescent="0.25">
      <c r="B143" s="27" t="s">
        <v>255</v>
      </c>
      <c r="C143" s="210"/>
      <c r="D143" t="s">
        <v>394</v>
      </c>
      <c r="E143" s="125"/>
      <c r="F143" s="126"/>
      <c r="G143" s="126"/>
      <c r="H143" s="74">
        <f t="shared" si="15"/>
        <v>0</v>
      </c>
      <c r="I143" s="126"/>
      <c r="J143" s="126"/>
      <c r="K143" s="72">
        <f t="shared" ref="K143:K173" si="18">I143+J143</f>
        <v>0</v>
      </c>
      <c r="L143" s="72">
        <f t="shared" si="16"/>
        <v>0</v>
      </c>
      <c r="M143" s="126"/>
      <c r="N143" s="69">
        <f t="shared" si="17"/>
        <v>0</v>
      </c>
      <c r="O143" s="109"/>
    </row>
    <row r="144" spans="2:15" ht="15.75" x14ac:dyDescent="0.25">
      <c r="B144" s="27" t="s">
        <v>256</v>
      </c>
      <c r="C144" s="210"/>
      <c r="D144" t="s">
        <v>352</v>
      </c>
      <c r="E144" s="125"/>
      <c r="F144" s="126"/>
      <c r="G144" s="126"/>
      <c r="H144" s="74">
        <f t="shared" si="15"/>
        <v>0</v>
      </c>
      <c r="I144" s="126"/>
      <c r="J144" s="126"/>
      <c r="K144" s="72">
        <f t="shared" si="18"/>
        <v>0</v>
      </c>
      <c r="L144" s="72">
        <f t="shared" si="16"/>
        <v>0</v>
      </c>
      <c r="M144" s="126"/>
      <c r="N144" s="69">
        <f t="shared" si="17"/>
        <v>0</v>
      </c>
      <c r="O144" s="109"/>
    </row>
    <row r="145" spans="2:15" ht="15.75" x14ac:dyDescent="0.25">
      <c r="B145" s="27" t="s">
        <v>439</v>
      </c>
      <c r="C145" s="210"/>
      <c r="D145" t="s">
        <v>353</v>
      </c>
      <c r="E145" s="125"/>
      <c r="F145" s="126"/>
      <c r="G145" s="126"/>
      <c r="H145" s="74">
        <f t="shared" si="15"/>
        <v>0</v>
      </c>
      <c r="I145" s="126"/>
      <c r="J145" s="126"/>
      <c r="K145" s="72">
        <f t="shared" si="18"/>
        <v>0</v>
      </c>
      <c r="L145" s="72">
        <f t="shared" si="16"/>
        <v>0</v>
      </c>
      <c r="M145" s="126"/>
      <c r="N145" s="69">
        <f t="shared" si="17"/>
        <v>0</v>
      </c>
      <c r="O145" s="109"/>
    </row>
    <row r="146" spans="2:15" ht="15.75" x14ac:dyDescent="0.25">
      <c r="B146" s="27" t="s">
        <v>257</v>
      </c>
      <c r="C146" s="210"/>
      <c r="D146" t="s">
        <v>354</v>
      </c>
      <c r="E146" s="125"/>
      <c r="F146" s="126"/>
      <c r="G146" s="126"/>
      <c r="H146" s="74">
        <f t="shared" si="15"/>
        <v>0</v>
      </c>
      <c r="I146" s="126"/>
      <c r="J146" s="126"/>
      <c r="K146" s="72">
        <f t="shared" si="18"/>
        <v>0</v>
      </c>
      <c r="L146" s="72">
        <f t="shared" si="16"/>
        <v>0</v>
      </c>
      <c r="M146" s="126"/>
      <c r="N146" s="69">
        <f t="shared" si="17"/>
        <v>0</v>
      </c>
      <c r="O146" s="109"/>
    </row>
    <row r="147" spans="2:15" ht="15.75" x14ac:dyDescent="0.25">
      <c r="B147" s="27" t="s">
        <v>258</v>
      </c>
      <c r="C147" s="210"/>
      <c r="D147" t="s">
        <v>355</v>
      </c>
      <c r="E147" s="125"/>
      <c r="F147" s="126"/>
      <c r="G147" s="126"/>
      <c r="H147" s="74">
        <f t="shared" si="15"/>
        <v>0</v>
      </c>
      <c r="I147" s="126"/>
      <c r="J147" s="126"/>
      <c r="K147" s="72">
        <f t="shared" si="18"/>
        <v>0</v>
      </c>
      <c r="L147" s="72">
        <f t="shared" si="16"/>
        <v>0</v>
      </c>
      <c r="M147" s="126"/>
      <c r="N147" s="69">
        <f t="shared" si="17"/>
        <v>0</v>
      </c>
      <c r="O147" s="109"/>
    </row>
    <row r="148" spans="2:15" ht="15.75" x14ac:dyDescent="0.25">
      <c r="B148" s="27" t="s">
        <v>259</v>
      </c>
      <c r="C148" s="210"/>
      <c r="D148" t="s">
        <v>356</v>
      </c>
      <c r="E148" s="125"/>
      <c r="F148" s="126"/>
      <c r="G148" s="126"/>
      <c r="H148" s="74">
        <f t="shared" si="15"/>
        <v>0</v>
      </c>
      <c r="I148" s="126"/>
      <c r="J148" s="126"/>
      <c r="K148" s="72">
        <f t="shared" si="18"/>
        <v>0</v>
      </c>
      <c r="L148" s="72">
        <f t="shared" si="16"/>
        <v>0</v>
      </c>
      <c r="M148" s="126"/>
      <c r="N148" s="69">
        <f t="shared" si="17"/>
        <v>0</v>
      </c>
      <c r="O148" s="109"/>
    </row>
    <row r="149" spans="2:15" ht="15.75" x14ac:dyDescent="0.25">
      <c r="B149" s="27" t="s">
        <v>260</v>
      </c>
      <c r="C149" s="210"/>
      <c r="D149" t="s">
        <v>357</v>
      </c>
      <c r="E149" s="125"/>
      <c r="F149" s="126"/>
      <c r="G149" s="126"/>
      <c r="H149" s="74">
        <f t="shared" si="15"/>
        <v>0</v>
      </c>
      <c r="I149" s="126"/>
      <c r="J149" s="126"/>
      <c r="K149" s="72">
        <f t="shared" si="18"/>
        <v>0</v>
      </c>
      <c r="L149" s="72">
        <f t="shared" si="16"/>
        <v>0</v>
      </c>
      <c r="M149" s="126"/>
      <c r="N149" s="69">
        <f t="shared" si="17"/>
        <v>0</v>
      </c>
      <c r="O149" s="109"/>
    </row>
    <row r="150" spans="2:15" ht="15.75" x14ac:dyDescent="0.25">
      <c r="B150" s="27" t="s">
        <v>440</v>
      </c>
      <c r="C150" s="210"/>
      <c r="D150" t="s">
        <v>358</v>
      </c>
      <c r="E150" s="125"/>
      <c r="F150" s="126"/>
      <c r="G150" s="126"/>
      <c r="H150" s="74">
        <f t="shared" si="15"/>
        <v>0</v>
      </c>
      <c r="I150" s="126"/>
      <c r="J150" s="126"/>
      <c r="K150" s="72">
        <f t="shared" si="18"/>
        <v>0</v>
      </c>
      <c r="L150" s="72">
        <f t="shared" si="16"/>
        <v>0</v>
      </c>
      <c r="M150" s="126"/>
      <c r="N150" s="69">
        <f t="shared" si="17"/>
        <v>0</v>
      </c>
      <c r="O150" s="109"/>
    </row>
    <row r="151" spans="2:15" ht="15.75" x14ac:dyDescent="0.25">
      <c r="B151" s="27" t="s">
        <v>441</v>
      </c>
      <c r="C151" s="210"/>
      <c r="D151" t="s">
        <v>359</v>
      </c>
      <c r="E151" s="125"/>
      <c r="F151" s="126"/>
      <c r="G151" s="126"/>
      <c r="H151" s="74">
        <f t="shared" si="15"/>
        <v>0</v>
      </c>
      <c r="I151" s="126"/>
      <c r="J151" s="126"/>
      <c r="K151" s="72">
        <f t="shared" si="18"/>
        <v>0</v>
      </c>
      <c r="L151" s="72">
        <f t="shared" si="16"/>
        <v>0</v>
      </c>
      <c r="M151" s="126"/>
      <c r="N151" s="69">
        <f t="shared" si="17"/>
        <v>0</v>
      </c>
      <c r="O151" s="109"/>
    </row>
    <row r="152" spans="2:15" ht="15.75" x14ac:dyDescent="0.25">
      <c r="B152" s="27" t="s">
        <v>261</v>
      </c>
      <c r="C152" s="210"/>
      <c r="D152" t="s">
        <v>360</v>
      </c>
      <c r="E152" s="125"/>
      <c r="F152" s="126"/>
      <c r="G152" s="126"/>
      <c r="H152" s="74">
        <f t="shared" si="15"/>
        <v>0</v>
      </c>
      <c r="I152" s="126"/>
      <c r="J152" s="126"/>
      <c r="K152" s="72">
        <f t="shared" si="18"/>
        <v>0</v>
      </c>
      <c r="L152" s="72">
        <f t="shared" si="16"/>
        <v>0</v>
      </c>
      <c r="M152" s="126"/>
      <c r="N152" s="69">
        <f t="shared" si="17"/>
        <v>0</v>
      </c>
      <c r="O152" s="109"/>
    </row>
    <row r="153" spans="2:15" ht="15.75" x14ac:dyDescent="0.25">
      <c r="B153" s="27" t="s">
        <v>262</v>
      </c>
      <c r="C153" s="210"/>
      <c r="D153" t="s">
        <v>361</v>
      </c>
      <c r="E153" s="125"/>
      <c r="F153" s="126"/>
      <c r="G153" s="126"/>
      <c r="H153" s="74">
        <f t="shared" si="15"/>
        <v>0</v>
      </c>
      <c r="I153" s="126"/>
      <c r="J153" s="126"/>
      <c r="K153" s="72">
        <f t="shared" si="18"/>
        <v>0</v>
      </c>
      <c r="L153" s="72">
        <f t="shared" si="16"/>
        <v>0</v>
      </c>
      <c r="M153" s="126"/>
      <c r="N153" s="69">
        <f t="shared" si="17"/>
        <v>0</v>
      </c>
      <c r="O153" s="109"/>
    </row>
    <row r="154" spans="2:15" ht="15.75" x14ac:dyDescent="0.25">
      <c r="B154" s="27" t="s">
        <v>263</v>
      </c>
      <c r="C154" s="210"/>
      <c r="D154" t="s">
        <v>362</v>
      </c>
      <c r="E154" s="125"/>
      <c r="F154" s="126"/>
      <c r="G154" s="126"/>
      <c r="H154" s="74">
        <f t="shared" si="15"/>
        <v>0</v>
      </c>
      <c r="I154" s="126"/>
      <c r="J154" s="126"/>
      <c r="K154" s="72">
        <f t="shared" si="18"/>
        <v>0</v>
      </c>
      <c r="L154" s="72">
        <f t="shared" si="16"/>
        <v>0</v>
      </c>
      <c r="M154" s="126"/>
      <c r="N154" s="69">
        <f t="shared" si="17"/>
        <v>0</v>
      </c>
      <c r="O154" s="109"/>
    </row>
    <row r="155" spans="2:15" ht="15.75" x14ac:dyDescent="0.25">
      <c r="B155" s="27" t="s">
        <v>264</v>
      </c>
      <c r="C155" s="210"/>
      <c r="D155" t="s">
        <v>363</v>
      </c>
      <c r="E155" s="125"/>
      <c r="F155" s="126"/>
      <c r="G155" s="126"/>
      <c r="H155" s="74">
        <f t="shared" si="15"/>
        <v>0</v>
      </c>
      <c r="I155" s="126"/>
      <c r="J155" s="126"/>
      <c r="K155" s="72">
        <f t="shared" si="18"/>
        <v>0</v>
      </c>
      <c r="L155" s="72">
        <f t="shared" si="16"/>
        <v>0</v>
      </c>
      <c r="M155" s="126"/>
      <c r="N155" s="69">
        <f t="shared" si="17"/>
        <v>0</v>
      </c>
      <c r="O155" s="109"/>
    </row>
    <row r="156" spans="2:15" ht="15.75" x14ac:dyDescent="0.25">
      <c r="B156" s="27" t="s">
        <v>42</v>
      </c>
      <c r="C156" s="210"/>
      <c r="D156" t="s">
        <v>364</v>
      </c>
      <c r="E156" s="125"/>
      <c r="F156" s="126"/>
      <c r="G156" s="126"/>
      <c r="H156" s="74">
        <f t="shared" si="15"/>
        <v>0</v>
      </c>
      <c r="I156" s="126"/>
      <c r="J156" s="126"/>
      <c r="K156" s="72">
        <f t="shared" si="18"/>
        <v>0</v>
      </c>
      <c r="L156" s="72">
        <f t="shared" si="16"/>
        <v>0</v>
      </c>
      <c r="M156" s="126"/>
      <c r="N156" s="69">
        <f t="shared" si="17"/>
        <v>0</v>
      </c>
      <c r="O156" s="109"/>
    </row>
    <row r="157" spans="2:15" ht="15.75" x14ac:dyDescent="0.25">
      <c r="B157" s="27" t="s">
        <v>265</v>
      </c>
      <c r="C157" s="210"/>
      <c r="D157" t="s">
        <v>395</v>
      </c>
      <c r="E157" s="125"/>
      <c r="F157" s="126"/>
      <c r="G157" s="126"/>
      <c r="H157" s="74">
        <f t="shared" si="15"/>
        <v>0</v>
      </c>
      <c r="I157" s="126"/>
      <c r="J157" s="126"/>
      <c r="K157" s="72">
        <f t="shared" si="18"/>
        <v>0</v>
      </c>
      <c r="L157" s="72">
        <f t="shared" si="16"/>
        <v>0</v>
      </c>
      <c r="M157" s="126"/>
      <c r="N157" s="69">
        <f t="shared" si="17"/>
        <v>0</v>
      </c>
      <c r="O157" s="109"/>
    </row>
    <row r="158" spans="2:15" ht="15.75" x14ac:dyDescent="0.25">
      <c r="B158" s="27" t="s">
        <v>57</v>
      </c>
      <c r="C158" s="210"/>
      <c r="D158" t="s">
        <v>365</v>
      </c>
      <c r="E158" s="125"/>
      <c r="F158" s="126"/>
      <c r="G158" s="126"/>
      <c r="H158" s="74">
        <f t="shared" si="15"/>
        <v>0</v>
      </c>
      <c r="I158" s="126"/>
      <c r="J158" s="126"/>
      <c r="K158" s="72">
        <f t="shared" si="18"/>
        <v>0</v>
      </c>
      <c r="L158" s="72">
        <f t="shared" si="16"/>
        <v>0</v>
      </c>
      <c r="M158" s="126"/>
      <c r="N158" s="69">
        <f t="shared" si="17"/>
        <v>0</v>
      </c>
      <c r="O158" s="109"/>
    </row>
    <row r="159" spans="2:15" ht="15.75" x14ac:dyDescent="0.25">
      <c r="B159" s="27" t="s">
        <v>266</v>
      </c>
      <c r="C159" s="210"/>
      <c r="D159" t="s">
        <v>366</v>
      </c>
      <c r="E159" s="125"/>
      <c r="F159" s="126"/>
      <c r="G159" s="126"/>
      <c r="H159" s="74">
        <f t="shared" si="15"/>
        <v>0</v>
      </c>
      <c r="I159" s="126"/>
      <c r="J159" s="126"/>
      <c r="K159" s="72">
        <f t="shared" si="18"/>
        <v>0</v>
      </c>
      <c r="L159" s="72">
        <f t="shared" si="16"/>
        <v>0</v>
      </c>
      <c r="M159" s="126"/>
      <c r="N159" s="69">
        <f t="shared" si="17"/>
        <v>0</v>
      </c>
      <c r="O159" s="109"/>
    </row>
    <row r="160" spans="2:15" ht="15.75" x14ac:dyDescent="0.25">
      <c r="B160" s="27" t="s">
        <v>58</v>
      </c>
      <c r="C160" s="210"/>
      <c r="D160" t="s">
        <v>367</v>
      </c>
      <c r="E160" s="125"/>
      <c r="F160" s="126"/>
      <c r="G160" s="126"/>
      <c r="H160" s="74">
        <f t="shared" si="15"/>
        <v>0</v>
      </c>
      <c r="I160" s="126"/>
      <c r="J160" s="126"/>
      <c r="K160" s="72">
        <f t="shared" si="18"/>
        <v>0</v>
      </c>
      <c r="L160" s="72">
        <f t="shared" si="16"/>
        <v>0</v>
      </c>
      <c r="M160" s="126"/>
      <c r="N160" s="69">
        <f t="shared" si="17"/>
        <v>0</v>
      </c>
      <c r="O160" s="109"/>
    </row>
    <row r="161" spans="2:15" ht="15.75" x14ac:dyDescent="0.25">
      <c r="B161" s="27" t="s">
        <v>78</v>
      </c>
      <c r="C161" s="210"/>
      <c r="D161" t="s">
        <v>368</v>
      </c>
      <c r="E161" s="125"/>
      <c r="F161" s="126"/>
      <c r="G161" s="126"/>
      <c r="H161" s="74">
        <f t="shared" si="15"/>
        <v>0</v>
      </c>
      <c r="I161" s="126"/>
      <c r="J161" s="126"/>
      <c r="K161" s="72">
        <f t="shared" si="18"/>
        <v>0</v>
      </c>
      <c r="L161" s="72">
        <f t="shared" si="16"/>
        <v>0</v>
      </c>
      <c r="M161" s="126"/>
      <c r="N161" s="69">
        <f t="shared" si="17"/>
        <v>0</v>
      </c>
      <c r="O161" s="109"/>
    </row>
    <row r="162" spans="2:15" ht="15.75" x14ac:dyDescent="0.25">
      <c r="B162" s="27" t="s">
        <v>79</v>
      </c>
      <c r="C162" s="210"/>
      <c r="D162" t="s">
        <v>369</v>
      </c>
      <c r="E162" s="125"/>
      <c r="F162" s="126"/>
      <c r="G162" s="126"/>
      <c r="H162" s="74">
        <f t="shared" si="15"/>
        <v>0</v>
      </c>
      <c r="I162" s="126"/>
      <c r="J162" s="126"/>
      <c r="K162" s="72">
        <f t="shared" si="18"/>
        <v>0</v>
      </c>
      <c r="L162" s="72">
        <f t="shared" si="16"/>
        <v>0</v>
      </c>
      <c r="M162" s="126"/>
      <c r="N162" s="69">
        <f t="shared" si="17"/>
        <v>0</v>
      </c>
      <c r="O162" s="109"/>
    </row>
    <row r="163" spans="2:15" ht="15.75" x14ac:dyDescent="0.25">
      <c r="B163" s="27" t="s">
        <v>59</v>
      </c>
      <c r="C163" s="210"/>
      <c r="D163" t="s">
        <v>370</v>
      </c>
      <c r="E163" s="125"/>
      <c r="F163" s="126"/>
      <c r="G163" s="126"/>
      <c r="H163" s="74">
        <f t="shared" si="15"/>
        <v>0</v>
      </c>
      <c r="I163" s="126"/>
      <c r="J163" s="126"/>
      <c r="K163" s="72">
        <f t="shared" si="18"/>
        <v>0</v>
      </c>
      <c r="L163" s="72">
        <f t="shared" si="16"/>
        <v>0</v>
      </c>
      <c r="M163" s="126"/>
      <c r="N163" s="69">
        <f t="shared" si="17"/>
        <v>0</v>
      </c>
      <c r="O163" s="109"/>
    </row>
    <row r="164" spans="2:15" ht="15.75" x14ac:dyDescent="0.25">
      <c r="B164" s="27" t="s">
        <v>267</v>
      </c>
      <c r="C164" s="210"/>
      <c r="D164" t="s">
        <v>371</v>
      </c>
      <c r="E164" s="125"/>
      <c r="F164" s="126"/>
      <c r="G164" s="126"/>
      <c r="H164" s="74">
        <f t="shared" si="15"/>
        <v>0</v>
      </c>
      <c r="I164" s="126"/>
      <c r="J164" s="126"/>
      <c r="K164" s="72">
        <f t="shared" si="18"/>
        <v>0</v>
      </c>
      <c r="L164" s="72">
        <f t="shared" si="16"/>
        <v>0</v>
      </c>
      <c r="M164" s="126"/>
      <c r="N164" s="69">
        <f t="shared" si="17"/>
        <v>0</v>
      </c>
      <c r="O164" s="109"/>
    </row>
    <row r="165" spans="2:15" ht="15.75" x14ac:dyDescent="0.25">
      <c r="B165" s="27" t="s">
        <v>268</v>
      </c>
      <c r="C165" s="210"/>
      <c r="D165" t="s">
        <v>372</v>
      </c>
      <c r="E165" s="125"/>
      <c r="F165" s="126"/>
      <c r="G165" s="126"/>
      <c r="H165" s="74">
        <f t="shared" si="15"/>
        <v>0</v>
      </c>
      <c r="I165" s="126"/>
      <c r="J165" s="126"/>
      <c r="K165" s="72">
        <f t="shared" si="18"/>
        <v>0</v>
      </c>
      <c r="L165" s="72">
        <f t="shared" si="16"/>
        <v>0</v>
      </c>
      <c r="M165" s="126"/>
      <c r="N165" s="69">
        <f t="shared" si="17"/>
        <v>0</v>
      </c>
      <c r="O165" s="109"/>
    </row>
    <row r="166" spans="2:15" ht="15.75" x14ac:dyDescent="0.25">
      <c r="B166" s="27" t="s">
        <v>442</v>
      </c>
      <c r="C166" s="210"/>
      <c r="D166" t="s">
        <v>373</v>
      </c>
      <c r="E166" s="125"/>
      <c r="F166" s="126"/>
      <c r="G166" s="126"/>
      <c r="H166" s="74">
        <f t="shared" si="15"/>
        <v>0</v>
      </c>
      <c r="I166" s="126"/>
      <c r="J166" s="126"/>
      <c r="K166" s="72">
        <f t="shared" si="18"/>
        <v>0</v>
      </c>
      <c r="L166" s="72">
        <f t="shared" si="16"/>
        <v>0</v>
      </c>
      <c r="M166" s="126"/>
      <c r="N166" s="69">
        <f t="shared" si="17"/>
        <v>0</v>
      </c>
      <c r="O166" s="109"/>
    </row>
    <row r="167" spans="2:15" ht="15" customHeight="1" x14ac:dyDescent="0.25">
      <c r="B167" s="27" t="s">
        <v>43</v>
      </c>
      <c r="C167" s="210"/>
      <c r="D167" t="s">
        <v>396</v>
      </c>
      <c r="E167" s="125"/>
      <c r="F167" s="126"/>
      <c r="G167" s="126"/>
      <c r="H167" s="74">
        <f t="shared" si="15"/>
        <v>0</v>
      </c>
      <c r="I167" s="126"/>
      <c r="J167" s="126"/>
      <c r="K167" s="72">
        <f t="shared" si="18"/>
        <v>0</v>
      </c>
      <c r="L167" s="72">
        <f t="shared" si="16"/>
        <v>0</v>
      </c>
      <c r="M167" s="126"/>
      <c r="N167" s="69">
        <f t="shared" si="17"/>
        <v>0</v>
      </c>
      <c r="O167" s="109"/>
    </row>
    <row r="168" spans="2:15" ht="15" customHeight="1" x14ac:dyDescent="0.25">
      <c r="B168" s="27" t="s">
        <v>269</v>
      </c>
      <c r="C168" s="210"/>
      <c r="D168" t="s">
        <v>397</v>
      </c>
      <c r="E168" s="125"/>
      <c r="F168" s="126"/>
      <c r="G168" s="126"/>
      <c r="H168" s="74">
        <f t="shared" si="15"/>
        <v>0</v>
      </c>
      <c r="I168" s="126"/>
      <c r="J168" s="126"/>
      <c r="K168" s="72">
        <f t="shared" si="18"/>
        <v>0</v>
      </c>
      <c r="L168" s="72">
        <f t="shared" si="16"/>
        <v>0</v>
      </c>
      <c r="M168" s="126"/>
      <c r="N168" s="69">
        <f t="shared" si="17"/>
        <v>0</v>
      </c>
      <c r="O168" s="109"/>
    </row>
    <row r="169" spans="2:15" ht="15.75" x14ac:dyDescent="0.25">
      <c r="B169" s="27" t="s">
        <v>270</v>
      </c>
      <c r="C169" s="210"/>
      <c r="D169" t="s">
        <v>374</v>
      </c>
      <c r="E169" s="125"/>
      <c r="F169" s="126"/>
      <c r="G169" s="126"/>
      <c r="H169" s="74">
        <f t="shared" si="15"/>
        <v>0</v>
      </c>
      <c r="I169" s="126"/>
      <c r="J169" s="126"/>
      <c r="K169" s="72">
        <f t="shared" si="18"/>
        <v>0</v>
      </c>
      <c r="L169" s="72">
        <f t="shared" si="16"/>
        <v>0</v>
      </c>
      <c r="M169" s="126"/>
      <c r="N169" s="69">
        <f t="shared" si="17"/>
        <v>0</v>
      </c>
      <c r="O169" s="109"/>
    </row>
    <row r="170" spans="2:15" ht="15.75" x14ac:dyDescent="0.25">
      <c r="B170" s="27" t="s">
        <v>271</v>
      </c>
      <c r="C170" s="210"/>
      <c r="D170" t="s">
        <v>375</v>
      </c>
      <c r="E170" s="125"/>
      <c r="F170" s="126"/>
      <c r="G170" s="126"/>
      <c r="H170" s="74">
        <f t="shared" si="15"/>
        <v>0</v>
      </c>
      <c r="I170" s="126"/>
      <c r="J170" s="126"/>
      <c r="K170" s="72">
        <f t="shared" si="18"/>
        <v>0</v>
      </c>
      <c r="L170" s="72">
        <f t="shared" si="16"/>
        <v>0</v>
      </c>
      <c r="M170" s="126"/>
      <c r="N170" s="69">
        <f t="shared" si="17"/>
        <v>0</v>
      </c>
      <c r="O170" s="109"/>
    </row>
    <row r="171" spans="2:15" ht="15.75" x14ac:dyDescent="0.25">
      <c r="B171" s="27" t="s">
        <v>272</v>
      </c>
      <c r="C171" s="210"/>
      <c r="D171" t="s">
        <v>376</v>
      </c>
      <c r="E171" s="125"/>
      <c r="F171" s="126"/>
      <c r="G171" s="126"/>
      <c r="H171" s="74">
        <f t="shared" si="15"/>
        <v>0</v>
      </c>
      <c r="I171" s="126"/>
      <c r="J171" s="126"/>
      <c r="K171" s="72">
        <f t="shared" si="18"/>
        <v>0</v>
      </c>
      <c r="L171" s="72">
        <f t="shared" si="16"/>
        <v>0</v>
      </c>
      <c r="M171" s="126"/>
      <c r="N171" s="69">
        <f t="shared" si="17"/>
        <v>0</v>
      </c>
      <c r="O171" s="109"/>
    </row>
    <row r="172" spans="2:15" ht="15.75" x14ac:dyDescent="0.25">
      <c r="B172" s="326"/>
      <c r="C172" s="327"/>
      <c r="D172" s="217"/>
      <c r="E172" s="125"/>
      <c r="F172" s="126"/>
      <c r="G172" s="126"/>
      <c r="H172" s="74">
        <f t="shared" si="15"/>
        <v>0</v>
      </c>
      <c r="I172" s="126"/>
      <c r="J172" s="126"/>
      <c r="K172" s="72">
        <f t="shared" si="18"/>
        <v>0</v>
      </c>
      <c r="L172" s="72">
        <f t="shared" si="16"/>
        <v>0</v>
      </c>
      <c r="M172" s="126"/>
      <c r="N172" s="69">
        <f t="shared" si="17"/>
        <v>0</v>
      </c>
      <c r="O172" s="109"/>
    </row>
    <row r="173" spans="2:15" x14ac:dyDescent="0.2">
      <c r="B173" s="324"/>
      <c r="C173" s="325"/>
      <c r="D173" s="116"/>
      <c r="E173" s="125"/>
      <c r="F173" s="126"/>
      <c r="G173" s="126"/>
      <c r="H173" s="74">
        <f t="shared" si="15"/>
        <v>0</v>
      </c>
      <c r="I173" s="126"/>
      <c r="J173" s="126"/>
      <c r="K173" s="72">
        <f t="shared" si="18"/>
        <v>0</v>
      </c>
      <c r="L173" s="72">
        <f t="shared" si="16"/>
        <v>0</v>
      </c>
      <c r="M173" s="126"/>
      <c r="N173" s="69">
        <f t="shared" si="17"/>
        <v>0</v>
      </c>
      <c r="O173" s="109"/>
    </row>
    <row r="174" spans="2:15" ht="16.149999999999999" customHeight="1" x14ac:dyDescent="0.2">
      <c r="B174" s="317" t="s">
        <v>94</v>
      </c>
      <c r="C174" s="318"/>
      <c r="D174" s="298">
        <v>400</v>
      </c>
      <c r="E174" s="300">
        <f t="shared" ref="E174:N174" si="19">SUM(E54:E173)</f>
        <v>0</v>
      </c>
      <c r="F174" s="300">
        <f t="shared" si="19"/>
        <v>0</v>
      </c>
      <c r="G174" s="300">
        <f t="shared" si="19"/>
        <v>0</v>
      </c>
      <c r="H174" s="300">
        <f t="shared" si="19"/>
        <v>0</v>
      </c>
      <c r="I174" s="300">
        <f t="shared" si="19"/>
        <v>0</v>
      </c>
      <c r="J174" s="300">
        <f t="shared" si="19"/>
        <v>0</v>
      </c>
      <c r="K174" s="300">
        <f t="shared" si="19"/>
        <v>0</v>
      </c>
      <c r="L174" s="300">
        <f t="shared" si="19"/>
        <v>0</v>
      </c>
      <c r="M174" s="305">
        <f t="shared" si="19"/>
        <v>0</v>
      </c>
      <c r="N174" s="300">
        <f t="shared" si="19"/>
        <v>0</v>
      </c>
      <c r="O174" s="109"/>
    </row>
    <row r="175" spans="2:15" ht="16.899999999999999" customHeight="1" thickBot="1" x14ac:dyDescent="0.25">
      <c r="B175" s="319"/>
      <c r="C175" s="320"/>
      <c r="D175" s="299"/>
      <c r="E175" s="301">
        <f t="shared" ref="E175:N175" si="20">SUM(E54:E127)</f>
        <v>0</v>
      </c>
      <c r="F175" s="301">
        <f t="shared" si="20"/>
        <v>0</v>
      </c>
      <c r="G175" s="301">
        <f t="shared" si="20"/>
        <v>0</v>
      </c>
      <c r="H175" s="301">
        <f t="shared" si="20"/>
        <v>0</v>
      </c>
      <c r="I175" s="301">
        <f t="shared" si="20"/>
        <v>0</v>
      </c>
      <c r="J175" s="301">
        <f t="shared" si="20"/>
        <v>0</v>
      </c>
      <c r="K175" s="301">
        <f t="shared" si="20"/>
        <v>0</v>
      </c>
      <c r="L175" s="301">
        <f t="shared" si="20"/>
        <v>0</v>
      </c>
      <c r="M175" s="306">
        <f t="shared" si="20"/>
        <v>0</v>
      </c>
      <c r="N175" s="301">
        <f t="shared" si="20"/>
        <v>0</v>
      </c>
      <c r="O175" s="109"/>
    </row>
    <row r="176" spans="2:15" ht="16.899999999999999" customHeight="1" thickTop="1" x14ac:dyDescent="0.2">
      <c r="B176" s="309"/>
      <c r="C176" s="310"/>
      <c r="D176" s="114"/>
      <c r="E176" s="119"/>
      <c r="F176" s="119"/>
      <c r="G176" s="119"/>
      <c r="H176" s="119"/>
      <c r="I176" s="119"/>
      <c r="J176" s="119"/>
      <c r="K176" s="119"/>
      <c r="L176" s="119"/>
      <c r="M176" s="131"/>
      <c r="N176" s="120"/>
      <c r="O176" s="109"/>
    </row>
    <row r="177" spans="2:15" ht="16.899999999999999" customHeight="1" x14ac:dyDescent="0.2">
      <c r="B177" s="326" t="s">
        <v>60</v>
      </c>
      <c r="C177" s="327" t="s">
        <v>60</v>
      </c>
      <c r="D177" s="114" t="s">
        <v>377</v>
      </c>
      <c r="E177" s="73"/>
      <c r="F177" s="73"/>
      <c r="G177" s="73"/>
      <c r="H177" s="121">
        <f t="shared" ref="H177:H179" si="21">SUM(F177:G177)</f>
        <v>0</v>
      </c>
      <c r="I177" s="73"/>
      <c r="J177" s="73"/>
      <c r="K177" s="72">
        <f t="shared" ref="K177:K179" si="22">SUM(I177:J177)</f>
        <v>0</v>
      </c>
      <c r="L177" s="72">
        <f t="shared" ref="L177:L179" si="23">+H177-K177</f>
        <v>0</v>
      </c>
      <c r="M177" s="133"/>
      <c r="N177" s="69">
        <f t="shared" ref="N177:N179" si="24">+L177-M177</f>
        <v>0</v>
      </c>
      <c r="O177" s="109"/>
    </row>
    <row r="178" spans="2:15" ht="16.899999999999999" customHeight="1" x14ac:dyDescent="0.2">
      <c r="B178" s="326" t="s">
        <v>273</v>
      </c>
      <c r="C178" s="327" t="s">
        <v>273</v>
      </c>
      <c r="D178" s="114" t="s">
        <v>378</v>
      </c>
      <c r="E178" s="73"/>
      <c r="F178" s="73"/>
      <c r="G178" s="73"/>
      <c r="H178" s="121">
        <f t="shared" si="21"/>
        <v>0</v>
      </c>
      <c r="I178" s="73"/>
      <c r="J178" s="73"/>
      <c r="K178" s="72">
        <f t="shared" si="22"/>
        <v>0</v>
      </c>
      <c r="L178" s="72">
        <f t="shared" si="23"/>
        <v>0</v>
      </c>
      <c r="M178" s="133"/>
      <c r="N178" s="69">
        <f t="shared" si="24"/>
        <v>0</v>
      </c>
      <c r="O178" s="109"/>
    </row>
    <row r="179" spans="2:15" ht="16.899999999999999" customHeight="1" x14ac:dyDescent="0.2">
      <c r="B179" s="326" t="s">
        <v>274</v>
      </c>
      <c r="C179" s="327" t="s">
        <v>274</v>
      </c>
      <c r="D179" s="114" t="s">
        <v>379</v>
      </c>
      <c r="E179" s="73"/>
      <c r="F179" s="73"/>
      <c r="G179" s="73"/>
      <c r="H179" s="121">
        <f t="shared" si="21"/>
        <v>0</v>
      </c>
      <c r="I179" s="73"/>
      <c r="J179" s="73"/>
      <c r="K179" s="72">
        <f t="shared" si="22"/>
        <v>0</v>
      </c>
      <c r="L179" s="72">
        <f t="shared" si="23"/>
        <v>0</v>
      </c>
      <c r="M179" s="133"/>
      <c r="N179" s="69">
        <f t="shared" si="24"/>
        <v>0</v>
      </c>
      <c r="O179" s="109"/>
    </row>
    <row r="180" spans="2:15" x14ac:dyDescent="0.2">
      <c r="B180" s="322" t="s">
        <v>275</v>
      </c>
      <c r="C180" s="323" t="s">
        <v>275</v>
      </c>
      <c r="D180" s="178" t="s">
        <v>380</v>
      </c>
      <c r="E180" s="73"/>
      <c r="F180" s="73"/>
      <c r="G180" s="73"/>
      <c r="H180" s="121">
        <f>SUM(F180:G180)</f>
        <v>0</v>
      </c>
      <c r="I180" s="73"/>
      <c r="J180" s="73"/>
      <c r="K180" s="72">
        <f>SUM(I180:J180)</f>
        <v>0</v>
      </c>
      <c r="L180" s="72">
        <f>+H180-K180</f>
        <v>0</v>
      </c>
      <c r="M180" s="133"/>
      <c r="N180" s="69">
        <f>+L180-M180</f>
        <v>0</v>
      </c>
      <c r="O180" s="109"/>
    </row>
    <row r="181" spans="2:15" x14ac:dyDescent="0.2">
      <c r="B181" s="324"/>
      <c r="C181" s="325"/>
      <c r="D181" s="116"/>
      <c r="E181" s="122"/>
      <c r="F181" s="122"/>
      <c r="G181" s="122"/>
      <c r="H181" s="122"/>
      <c r="I181" s="122"/>
      <c r="J181" s="122"/>
      <c r="K181" s="122"/>
      <c r="L181" s="122"/>
      <c r="M181" s="132"/>
      <c r="N181" s="123"/>
      <c r="O181" s="109"/>
    </row>
    <row r="182" spans="2:15" ht="16.149999999999999" customHeight="1" x14ac:dyDescent="0.2">
      <c r="B182" s="317" t="s">
        <v>95</v>
      </c>
      <c r="C182" s="318"/>
      <c r="D182" s="298">
        <v>500</v>
      </c>
      <c r="E182" s="300">
        <f>SUM(E177:E180)</f>
        <v>0</v>
      </c>
      <c r="F182" s="300">
        <f t="shared" ref="F182:N182" si="25">SUM(F177:F180)</f>
        <v>0</v>
      </c>
      <c r="G182" s="300">
        <f t="shared" si="25"/>
        <v>0</v>
      </c>
      <c r="H182" s="300">
        <f t="shared" si="25"/>
        <v>0</v>
      </c>
      <c r="I182" s="300">
        <f t="shared" si="25"/>
        <v>0</v>
      </c>
      <c r="J182" s="300">
        <f t="shared" si="25"/>
        <v>0</v>
      </c>
      <c r="K182" s="300">
        <f t="shared" si="25"/>
        <v>0</v>
      </c>
      <c r="L182" s="300">
        <f t="shared" si="25"/>
        <v>0</v>
      </c>
      <c r="M182" s="300">
        <f t="shared" si="25"/>
        <v>0</v>
      </c>
      <c r="N182" s="300">
        <f t="shared" si="25"/>
        <v>0</v>
      </c>
      <c r="O182" s="109"/>
    </row>
    <row r="183" spans="2:15" ht="16.899999999999999" customHeight="1" thickBot="1" x14ac:dyDescent="0.25">
      <c r="B183" s="319"/>
      <c r="C183" s="320"/>
      <c r="D183" s="304"/>
      <c r="E183" s="301"/>
      <c r="F183" s="301"/>
      <c r="G183" s="301"/>
      <c r="H183" s="301"/>
      <c r="I183" s="301"/>
      <c r="J183" s="301"/>
      <c r="K183" s="301"/>
      <c r="L183" s="301"/>
      <c r="M183" s="301"/>
      <c r="N183" s="301"/>
      <c r="O183" s="109"/>
    </row>
    <row r="184" spans="2:15" ht="16.5" thickTop="1" x14ac:dyDescent="0.25">
      <c r="D184" s="48"/>
      <c r="E184" s="15"/>
      <c r="F184" s="16"/>
      <c r="G184" s="16"/>
      <c r="H184" s="16"/>
      <c r="I184" s="16"/>
      <c r="J184" s="16"/>
      <c r="K184" s="16"/>
      <c r="L184" s="16"/>
      <c r="M184" s="17"/>
      <c r="N184" s="16"/>
      <c r="O184" s="109"/>
    </row>
    <row r="185" spans="2:15" ht="21" x14ac:dyDescent="0.25">
      <c r="B185" s="154">
        <v>1</v>
      </c>
      <c r="C185" s="208" t="s">
        <v>117</v>
      </c>
      <c r="D185" s="208"/>
      <c r="E185" s="208"/>
      <c r="F185" s="208"/>
      <c r="G185" s="208"/>
      <c r="H185" s="208"/>
      <c r="I185" s="208"/>
      <c r="J185" s="208"/>
      <c r="K185" s="208"/>
      <c r="L185" s="208"/>
      <c r="M185" s="208"/>
      <c r="N185" s="208"/>
      <c r="O185" s="46"/>
    </row>
    <row r="186" spans="2:15" ht="18" customHeight="1" x14ac:dyDescent="0.25">
      <c r="B186" s="154">
        <v>2</v>
      </c>
      <c r="C186" s="288" t="s">
        <v>109</v>
      </c>
      <c r="D186" s="288"/>
      <c r="E186" s="288"/>
      <c r="F186" s="288"/>
      <c r="G186" s="288"/>
      <c r="H186" s="288"/>
      <c r="I186" s="288"/>
      <c r="J186" s="288"/>
      <c r="K186" s="288"/>
      <c r="L186" s="288"/>
      <c r="M186" s="288"/>
      <c r="N186" s="288"/>
      <c r="O186" s="46"/>
    </row>
    <row r="187" spans="2:15" ht="15.6" customHeight="1" x14ac:dyDescent="0.25">
      <c r="B187" s="48"/>
      <c r="C187" s="288"/>
      <c r="D187" s="288"/>
      <c r="E187" s="288"/>
      <c r="F187" s="288"/>
      <c r="G187" s="288"/>
      <c r="H187" s="288"/>
      <c r="I187" s="288"/>
      <c r="J187" s="288"/>
      <c r="K187" s="288"/>
      <c r="L187" s="288"/>
      <c r="M187" s="288"/>
      <c r="N187" s="288"/>
      <c r="O187" s="46"/>
    </row>
    <row r="188" spans="2:15" x14ac:dyDescent="0.2">
      <c r="D188" s="18" t="s">
        <v>0</v>
      </c>
      <c r="E188" s="19"/>
      <c r="F188" s="19"/>
      <c r="G188" s="19"/>
      <c r="H188" s="19"/>
      <c r="I188" s="19"/>
      <c r="J188" s="20"/>
      <c r="K188" s="19"/>
      <c r="L188" s="20"/>
      <c r="M188" s="19"/>
      <c r="N188" s="19"/>
      <c r="O188" s="43"/>
    </row>
    <row r="189" spans="2:15" x14ac:dyDescent="0.2">
      <c r="B189" s="143" t="s">
        <v>23</v>
      </c>
      <c r="C189" s="201"/>
      <c r="D189" s="201"/>
      <c r="E189" s="201"/>
      <c r="F189" s="201"/>
      <c r="G189" s="201"/>
      <c r="H189" s="201"/>
      <c r="I189" s="201"/>
      <c r="J189" s="201"/>
      <c r="K189" s="201"/>
      <c r="L189" s="201"/>
      <c r="M189" s="201"/>
      <c r="N189" s="202"/>
      <c r="O189" s="43"/>
    </row>
    <row r="190" spans="2:15" ht="15.6" customHeight="1" x14ac:dyDescent="0.2">
      <c r="B190" s="142"/>
      <c r="C190" s="203"/>
      <c r="D190" s="203"/>
      <c r="E190" s="203"/>
      <c r="F190" s="203"/>
      <c r="G190" s="203"/>
      <c r="H190" s="203"/>
      <c r="I190" s="203"/>
      <c r="J190" s="203"/>
      <c r="K190" s="203"/>
      <c r="L190" s="203"/>
      <c r="M190" s="203"/>
      <c r="N190" s="204"/>
      <c r="O190" s="43"/>
    </row>
    <row r="191" spans="2:15" ht="15.6" customHeight="1" x14ac:dyDescent="0.2">
      <c r="B191" s="63"/>
      <c r="C191" s="203"/>
      <c r="D191" s="203"/>
      <c r="E191" s="203"/>
      <c r="F191" s="203"/>
      <c r="G191" s="203"/>
      <c r="H191" s="203"/>
      <c r="I191" s="203"/>
      <c r="J191" s="203"/>
      <c r="K191" s="203"/>
      <c r="L191" s="203"/>
      <c r="M191" s="203"/>
      <c r="N191" s="204"/>
      <c r="O191" s="43"/>
    </row>
    <row r="192" spans="2:15" ht="15.6" customHeight="1" x14ac:dyDescent="0.2">
      <c r="B192" s="63"/>
      <c r="C192" s="203"/>
      <c r="D192" s="203"/>
      <c r="E192" s="203"/>
      <c r="F192" s="203"/>
      <c r="G192" s="203"/>
      <c r="H192" s="203"/>
      <c r="I192" s="203"/>
      <c r="J192" s="203"/>
      <c r="K192" s="203"/>
      <c r="L192" s="203"/>
      <c r="M192" s="203"/>
      <c r="N192" s="204"/>
      <c r="O192" s="43"/>
    </row>
    <row r="193" spans="2:15" ht="15.6" customHeight="1" x14ac:dyDescent="0.2">
      <c r="B193" s="63"/>
      <c r="C193" s="203"/>
      <c r="D193" s="203"/>
      <c r="E193" s="203"/>
      <c r="F193" s="203"/>
      <c r="G193" s="203"/>
      <c r="H193" s="203"/>
      <c r="I193" s="203"/>
      <c r="J193" s="203"/>
      <c r="K193" s="203"/>
      <c r="L193" s="203"/>
      <c r="M193" s="203"/>
      <c r="N193" s="204"/>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B195" s="63"/>
      <c r="C195" s="205"/>
      <c r="D195" s="205"/>
      <c r="E195" s="205"/>
      <c r="F195" s="205"/>
      <c r="G195" s="205"/>
      <c r="H195" s="205"/>
      <c r="I195" s="205"/>
      <c r="J195" s="205"/>
      <c r="K195" s="205"/>
      <c r="L195" s="205"/>
      <c r="M195" s="205"/>
      <c r="N195" s="206"/>
      <c r="O195" s="43"/>
    </row>
    <row r="196" spans="2:15" x14ac:dyDescent="0.2">
      <c r="C196" s="124"/>
      <c r="E196" s="19"/>
      <c r="F196" s="19"/>
      <c r="G196" s="19"/>
      <c r="H196" s="19"/>
      <c r="I196" s="19"/>
      <c r="J196" s="19"/>
      <c r="K196" s="19"/>
      <c r="L196" s="19"/>
      <c r="M196" s="19"/>
      <c r="N196" s="19"/>
      <c r="O196" s="43"/>
    </row>
    <row r="197" spans="2:15" x14ac:dyDescent="0.2">
      <c r="B197" s="151" t="s">
        <v>115</v>
      </c>
      <c r="C197" s="255" t="str">
        <f>+Cover!D22</f>
        <v>Full Name</v>
      </c>
      <c r="D197" s="256"/>
      <c r="H197" s="22" t="s">
        <v>0</v>
      </c>
      <c r="I197" s="22"/>
      <c r="J197" s="19"/>
      <c r="K197" s="22" t="s">
        <v>0</v>
      </c>
      <c r="L197" s="19"/>
      <c r="M197" s="19"/>
      <c r="N197" s="19"/>
      <c r="O197" s="43"/>
    </row>
    <row r="198" spans="2:15" x14ac:dyDescent="0.2">
      <c r="B198" s="152" t="s">
        <v>114</v>
      </c>
      <c r="C198" s="277" t="str">
        <f>Cover!D23</f>
        <v>xxx-xxx-xxxx</v>
      </c>
      <c r="D198" s="278"/>
      <c r="H198" s="22"/>
      <c r="I198" s="22"/>
      <c r="J198" s="19"/>
      <c r="K198" s="22"/>
      <c r="L198" s="19"/>
      <c r="M198" s="19"/>
      <c r="N198" s="19"/>
      <c r="O198" s="43"/>
    </row>
    <row r="199" spans="2:15" x14ac:dyDescent="0.2">
      <c r="B199" s="153" t="s">
        <v>116</v>
      </c>
      <c r="C199" s="257">
        <f>+Cover!D24</f>
        <v>45839</v>
      </c>
      <c r="D199" s="258"/>
      <c r="H199" s="22"/>
      <c r="I199" s="22"/>
      <c r="J199" s="19"/>
      <c r="K199" s="22"/>
      <c r="L199" s="19"/>
      <c r="M199" s="19"/>
      <c r="N199" s="19"/>
      <c r="O199" s="43"/>
    </row>
    <row r="200" spans="2:15" x14ac:dyDescent="0.2">
      <c r="E200" s="19"/>
      <c r="F200" s="19"/>
      <c r="G200" s="19"/>
      <c r="H200" s="19"/>
      <c r="I200" s="19"/>
      <c r="J200" s="19"/>
      <c r="K200" s="19"/>
      <c r="L200" s="19"/>
      <c r="M200" s="19"/>
      <c r="N200" s="19"/>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row r="203" spans="2:15" x14ac:dyDescent="0.2">
      <c r="E203" s="23"/>
      <c r="F203" s="23"/>
      <c r="G203" s="23"/>
      <c r="H203" s="23"/>
      <c r="I203" s="23"/>
      <c r="J203" s="23"/>
      <c r="K203" s="23"/>
      <c r="L203" s="23"/>
      <c r="M203" s="23"/>
      <c r="N203" s="23"/>
    </row>
  </sheetData>
  <mergeCells count="100">
    <mergeCell ref="K182:K183"/>
    <mergeCell ref="L182:L183"/>
    <mergeCell ref="M182:M183"/>
    <mergeCell ref="N182:N183"/>
    <mergeCell ref="C186:N187"/>
    <mergeCell ref="H182:H183"/>
    <mergeCell ref="I182:I183"/>
    <mergeCell ref="C198:D198"/>
    <mergeCell ref="C199:D199"/>
    <mergeCell ref="J182:J183"/>
    <mergeCell ref="C197:D197"/>
    <mergeCell ref="B182:C183"/>
    <mergeCell ref="D182:D183"/>
    <mergeCell ref="E182:E183"/>
    <mergeCell ref="F182:F183"/>
    <mergeCell ref="G182:G183"/>
    <mergeCell ref="G174:G175"/>
    <mergeCell ref="H174:H175"/>
    <mergeCell ref="I174:I175"/>
    <mergeCell ref="B180:C180"/>
    <mergeCell ref="B181:C181"/>
    <mergeCell ref="B176:C176"/>
    <mergeCell ref="B177:C177"/>
    <mergeCell ref="B178:C178"/>
    <mergeCell ref="B179:C179"/>
    <mergeCell ref="F174:F175"/>
    <mergeCell ref="J174:J175"/>
    <mergeCell ref="K174:K175"/>
    <mergeCell ref="L174:L175"/>
    <mergeCell ref="M174:M175"/>
    <mergeCell ref="N174:N175"/>
    <mergeCell ref="B172:C172"/>
    <mergeCell ref="B173:C173"/>
    <mergeCell ref="B174:C175"/>
    <mergeCell ref="D174:D175"/>
    <mergeCell ref="E174:E175"/>
    <mergeCell ref="E52:E53"/>
    <mergeCell ref="F52:F53"/>
    <mergeCell ref="M52:M53"/>
    <mergeCell ref="N52:N53"/>
    <mergeCell ref="B54:C54"/>
    <mergeCell ref="G52:G53"/>
    <mergeCell ref="H52:H53"/>
    <mergeCell ref="I52:I53"/>
    <mergeCell ref="J52:J53"/>
    <mergeCell ref="K52:K53"/>
    <mergeCell ref="L52:L53"/>
    <mergeCell ref="B52:C53"/>
    <mergeCell ref="D52:D53"/>
    <mergeCell ref="L34:L35"/>
    <mergeCell ref="M34:M35"/>
    <mergeCell ref="N34:N35"/>
    <mergeCell ref="B37:C37"/>
    <mergeCell ref="F34:F35"/>
    <mergeCell ref="G34:G35"/>
    <mergeCell ref="H34:H35"/>
    <mergeCell ref="I34:I35"/>
    <mergeCell ref="J34:J35"/>
    <mergeCell ref="K34:K35"/>
    <mergeCell ref="B30:C30"/>
    <mergeCell ref="B31:C31"/>
    <mergeCell ref="B32:C32"/>
    <mergeCell ref="E34:E35"/>
    <mergeCell ref="B24:C24"/>
    <mergeCell ref="B25:C25"/>
    <mergeCell ref="B26:C26"/>
    <mergeCell ref="B27:C27"/>
    <mergeCell ref="B28:C28"/>
    <mergeCell ref="B29:C29"/>
    <mergeCell ref="B33:C33"/>
    <mergeCell ref="B35:C36"/>
    <mergeCell ref="D35:D36"/>
    <mergeCell ref="B23:C23"/>
    <mergeCell ref="B13:C13"/>
    <mergeCell ref="B14:C14"/>
    <mergeCell ref="B15:C15"/>
    <mergeCell ref="B16:C16"/>
    <mergeCell ref="B17:C17"/>
    <mergeCell ref="B18:C18"/>
    <mergeCell ref="B19:C19"/>
    <mergeCell ref="B20:C20"/>
    <mergeCell ref="B21:C21"/>
    <mergeCell ref="B22:C22"/>
    <mergeCell ref="L9:L12"/>
    <mergeCell ref="H9:H12"/>
    <mergeCell ref="M9:M12"/>
    <mergeCell ref="E2:M2"/>
    <mergeCell ref="E3:M3"/>
    <mergeCell ref="E4:M4"/>
    <mergeCell ref="E5:M5"/>
    <mergeCell ref="K6:N6"/>
    <mergeCell ref="N9:N12"/>
    <mergeCell ref="I9:I12"/>
    <mergeCell ref="J9:J12"/>
    <mergeCell ref="K9:K12"/>
    <mergeCell ref="B9:C12"/>
    <mergeCell ref="D9:D12"/>
    <mergeCell ref="E9:E12"/>
    <mergeCell ref="F9:F12"/>
    <mergeCell ref="G9:G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23">
    <pageSetUpPr fitToPage="1"/>
  </sheetPr>
  <dimension ref="B2:AB100"/>
  <sheetViews>
    <sheetView zoomScale="82" zoomScaleNormal="82" workbookViewId="0">
      <selection activeCell="T30" sqref="T30"/>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04" t="str">
        <f>+Cover!B6</f>
        <v>Business Unit Number and Agency Name</v>
      </c>
      <c r="C2" s="404"/>
      <c r="D2" s="404"/>
      <c r="E2" s="404"/>
      <c r="F2" s="404"/>
      <c r="G2" s="404"/>
      <c r="H2" s="404"/>
      <c r="I2" s="404"/>
      <c r="J2" s="404"/>
      <c r="K2" s="404"/>
      <c r="L2" s="404"/>
      <c r="M2" s="404"/>
      <c r="N2" s="404"/>
      <c r="O2" s="404"/>
      <c r="P2" s="404"/>
      <c r="Q2" s="404"/>
      <c r="R2" s="404"/>
      <c r="S2" s="4">
        <f ca="1">NOW()</f>
        <v>45810.42807303241</v>
      </c>
    </row>
    <row r="3" spans="2:28" ht="15.75" x14ac:dyDescent="0.25">
      <c r="B3" s="404" t="str">
        <f>Cover!B20</f>
        <v>Based on NMS Budget Vs Actuals Report by Pcode dated MM/DD/YYYY</v>
      </c>
      <c r="C3" s="404"/>
      <c r="D3" s="404"/>
      <c r="E3" s="404"/>
      <c r="F3" s="404"/>
      <c r="G3" s="404"/>
      <c r="H3" s="404"/>
      <c r="I3" s="404"/>
      <c r="J3" s="404"/>
      <c r="K3" s="404"/>
      <c r="L3" s="404"/>
      <c r="M3" s="404"/>
      <c r="N3" s="404"/>
      <c r="O3" s="404"/>
      <c r="P3" s="404"/>
      <c r="Q3" s="404"/>
      <c r="R3" s="404"/>
      <c r="S3" s="5">
        <f ca="1">NOW()</f>
        <v>45810.42807303241</v>
      </c>
    </row>
    <row r="4" spans="2:28" ht="15.75" x14ac:dyDescent="0.25">
      <c r="B4" s="243" t="str">
        <f>Cover!B7</f>
        <v>Pcode Number and Program Name</v>
      </c>
      <c r="C4" s="243"/>
      <c r="D4" s="243"/>
      <c r="E4" s="243"/>
      <c r="F4" s="243"/>
      <c r="G4" s="243"/>
      <c r="H4" s="243"/>
      <c r="I4" s="243"/>
      <c r="J4" s="243"/>
      <c r="K4" s="243"/>
      <c r="L4" s="243"/>
      <c r="M4" s="243"/>
      <c r="N4" s="243"/>
      <c r="O4" s="243"/>
      <c r="P4" s="243"/>
      <c r="Q4" s="243"/>
      <c r="R4" s="243"/>
      <c r="S4" s="80"/>
      <c r="T4" s="43"/>
    </row>
    <row r="5" spans="2:28" ht="15.75" x14ac:dyDescent="0.25">
      <c r="B5" s="404" t="str">
        <f>Cover!B19</f>
        <v>FY26</v>
      </c>
      <c r="C5" s="404"/>
      <c r="D5" s="404"/>
      <c r="E5" s="404"/>
      <c r="F5" s="404"/>
      <c r="G5" s="404"/>
      <c r="H5" s="404"/>
      <c r="I5" s="404"/>
      <c r="J5" s="404"/>
      <c r="K5" s="404"/>
      <c r="L5" s="404"/>
      <c r="M5" s="404"/>
      <c r="N5" s="404"/>
      <c r="O5" s="404"/>
      <c r="P5" s="404"/>
      <c r="Q5" s="404"/>
      <c r="R5" s="404"/>
      <c r="S5" s="45"/>
      <c r="T5" s="43"/>
    </row>
    <row r="6" spans="2:28" ht="15.75" x14ac:dyDescent="0.25">
      <c r="B6" s="45" t="s">
        <v>139</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05" t="str">
        <f ca="1">CELL("filename")</f>
        <v>\\dfafsvr\sbd$\DiegoJ\Budget Projections Template\[FY26 Budget Projections Template 6.2025.xlsx]Salary Projections Other Revenu</v>
      </c>
      <c r="Q7" s="405"/>
      <c r="R7" s="405"/>
      <c r="S7" s="405"/>
    </row>
    <row r="8" spans="2:28" ht="16.149999999999999" customHeight="1" x14ac:dyDescent="0.2">
      <c r="B8" s="395" t="s">
        <v>61</v>
      </c>
      <c r="C8" s="398" t="s">
        <v>24</v>
      </c>
      <c r="D8" s="387" t="s">
        <v>25</v>
      </c>
      <c r="E8" s="375" t="s">
        <v>99</v>
      </c>
      <c r="F8" s="401" t="s">
        <v>26</v>
      </c>
      <c r="G8" s="387" t="s">
        <v>27</v>
      </c>
      <c r="H8" s="390" t="s">
        <v>414</v>
      </c>
      <c r="I8" s="390" t="s">
        <v>100</v>
      </c>
      <c r="J8" s="390" t="s">
        <v>107</v>
      </c>
      <c r="K8" s="393" t="s">
        <v>101</v>
      </c>
      <c r="L8" s="375" t="s">
        <v>102</v>
      </c>
      <c r="M8" s="375" t="s">
        <v>103</v>
      </c>
      <c r="N8" s="375" t="s">
        <v>104</v>
      </c>
      <c r="O8" s="43"/>
      <c r="P8" s="378" t="s">
        <v>416</v>
      </c>
      <c r="Q8" s="379"/>
      <c r="R8" s="379"/>
      <c r="S8" s="380"/>
      <c r="T8" s="43"/>
    </row>
    <row r="9" spans="2:28" ht="31.9" customHeight="1" x14ac:dyDescent="0.2">
      <c r="B9" s="396"/>
      <c r="C9" s="399"/>
      <c r="D9" s="388"/>
      <c r="E9" s="376"/>
      <c r="F9" s="402"/>
      <c r="G9" s="388"/>
      <c r="H9" s="391"/>
      <c r="I9" s="391"/>
      <c r="J9" s="391"/>
      <c r="K9" s="394"/>
      <c r="L9" s="376"/>
      <c r="M9" s="376"/>
      <c r="N9" s="376"/>
      <c r="O9" s="43"/>
      <c r="P9" s="381"/>
      <c r="Q9" s="382"/>
      <c r="R9" s="382"/>
      <c r="S9" s="383"/>
      <c r="T9" s="43"/>
    </row>
    <row r="10" spans="2:28" ht="15.75" x14ac:dyDescent="0.25">
      <c r="B10" s="397"/>
      <c r="C10" s="400"/>
      <c r="D10" s="389"/>
      <c r="E10" s="377"/>
      <c r="F10" s="403"/>
      <c r="G10" s="389"/>
      <c r="H10" s="392"/>
      <c r="I10" s="392"/>
      <c r="J10" s="81" t="str">
        <f>Cover!B19</f>
        <v>FY26</v>
      </c>
      <c r="K10" s="82" t="str">
        <f>Cover!B19</f>
        <v>FY26</v>
      </c>
      <c r="L10" s="377"/>
      <c r="M10" s="377"/>
      <c r="N10" s="377"/>
      <c r="O10" s="43"/>
      <c r="P10" s="384" t="str">
        <f>+Cover!B19</f>
        <v>FY26</v>
      </c>
      <c r="Q10" s="385"/>
      <c r="R10" s="385"/>
      <c r="S10" s="386"/>
      <c r="T10" s="43"/>
      <c r="AB10" s="3" t="s">
        <v>118</v>
      </c>
    </row>
    <row r="11" spans="2:28" ht="16.149999999999999" customHeight="1" x14ac:dyDescent="0.2">
      <c r="B11" s="83"/>
      <c r="C11" s="84"/>
      <c r="D11" s="85"/>
      <c r="E11" s="85"/>
      <c r="F11" s="86"/>
      <c r="G11" s="86"/>
      <c r="H11" s="87"/>
      <c r="I11" s="86"/>
      <c r="J11" s="88"/>
      <c r="K11" s="89"/>
      <c r="L11" s="90"/>
      <c r="M11" s="89"/>
      <c r="N11" s="76"/>
      <c r="O11" s="43"/>
      <c r="P11" s="367" t="s">
        <v>28</v>
      </c>
      <c r="Q11" s="369" t="s">
        <v>20</v>
      </c>
      <c r="R11" s="370"/>
      <c r="S11" s="37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68"/>
      <c r="Q12" s="371"/>
      <c r="R12" s="372"/>
      <c r="S12" s="37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57" t="s">
        <v>65</v>
      </c>
      <c r="R14" s="35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57" t="s">
        <v>44</v>
      </c>
      <c r="R15" s="35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57" t="s">
        <v>66</v>
      </c>
      <c r="R16" s="35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57" t="s">
        <v>67</v>
      </c>
      <c r="R17" s="35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57" t="s">
        <v>45</v>
      </c>
      <c r="R18" s="35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57" t="s">
        <v>46</v>
      </c>
      <c r="R19" s="35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57" t="s">
        <v>47</v>
      </c>
      <c r="R20" s="35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57" t="s">
        <v>68</v>
      </c>
      <c r="R21" s="35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57" t="s">
        <v>48</v>
      </c>
      <c r="R22" s="35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409"/>
      <c r="Q23" s="414"/>
      <c r="R23" s="414"/>
      <c r="S23" s="4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409"/>
      <c r="Q24" s="414"/>
      <c r="R24" s="414"/>
      <c r="S24" s="4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6"/>
      <c r="H25" s="138"/>
      <c r="I25" s="92">
        <f t="shared" si="0"/>
        <v>0</v>
      </c>
      <c r="J25" s="141"/>
      <c r="K25" s="72">
        <f t="shared" si="7"/>
        <v>0</v>
      </c>
      <c r="L25" s="126"/>
      <c r="M25" s="72">
        <f t="shared" si="1"/>
        <v>0</v>
      </c>
      <c r="N25" s="127"/>
      <c r="O25" s="43"/>
      <c r="P25" s="415"/>
      <c r="Q25" s="416"/>
      <c r="R25" s="416"/>
      <c r="S25" s="429"/>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60"/>
      <c r="Q26" s="39"/>
      <c r="R26" s="40"/>
      <c r="S26" s="147"/>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359" t="s">
        <v>93</v>
      </c>
      <c r="Q27" s="360"/>
      <c r="R27" s="361"/>
      <c r="S27" s="365">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62"/>
      <c r="Q28" s="363"/>
      <c r="R28" s="364"/>
      <c r="S28" s="36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59" t="s">
        <v>97</v>
      </c>
      <c r="Q40" s="360"/>
      <c r="R40" s="361"/>
      <c r="S40" s="36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62"/>
      <c r="Q41" s="363"/>
      <c r="R41" s="364"/>
      <c r="S41" s="36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30" t="s">
        <v>34</v>
      </c>
      <c r="Q42" s="331"/>
      <c r="R42" s="331"/>
      <c r="S42" s="33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32"/>
      <c r="Q43" s="333"/>
      <c r="R43" s="333"/>
      <c r="S43" s="33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34"/>
      <c r="Q44" s="335"/>
      <c r="R44" s="335"/>
      <c r="S44" s="33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39"/>
      <c r="Q46" s="340"/>
      <c r="R46" s="34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42" t="s">
        <v>30</v>
      </c>
      <c r="Q47" s="343"/>
      <c r="R47" s="34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45" t="s">
        <v>415</v>
      </c>
      <c r="Q48" s="346"/>
      <c r="R48" s="34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45"/>
      <c r="Q49" s="346"/>
      <c r="R49" s="34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48"/>
      <c r="Q50" s="349"/>
      <c r="R50" s="35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51"/>
      <c r="D92" s="351"/>
      <c r="E92" s="351"/>
      <c r="F92" s="351"/>
      <c r="G92" s="351"/>
      <c r="H92" s="351"/>
      <c r="I92" s="351"/>
      <c r="J92" s="351"/>
      <c r="K92" s="351"/>
      <c r="L92" s="351"/>
      <c r="M92" s="351"/>
      <c r="N92" s="351"/>
      <c r="O92" s="351"/>
      <c r="P92" s="351"/>
      <c r="Q92" s="351"/>
      <c r="R92" s="352"/>
    </row>
    <row r="93" spans="2:25" ht="15.75" x14ac:dyDescent="0.25">
      <c r="B93" s="145"/>
      <c r="C93" s="353"/>
      <c r="D93" s="353"/>
      <c r="E93" s="353"/>
      <c r="F93" s="353"/>
      <c r="G93" s="353"/>
      <c r="H93" s="353"/>
      <c r="I93" s="353"/>
      <c r="J93" s="353"/>
      <c r="K93" s="353"/>
      <c r="L93" s="353"/>
      <c r="M93" s="353"/>
      <c r="N93" s="353"/>
      <c r="O93" s="353"/>
      <c r="P93" s="353"/>
      <c r="Q93" s="353"/>
      <c r="R93" s="354"/>
    </row>
    <row r="94" spans="2:25" ht="15.75" x14ac:dyDescent="0.25">
      <c r="B94" s="146"/>
      <c r="C94" s="353"/>
      <c r="D94" s="353"/>
      <c r="E94" s="353"/>
      <c r="F94" s="353"/>
      <c r="G94" s="353"/>
      <c r="H94" s="353"/>
      <c r="I94" s="353"/>
      <c r="J94" s="353"/>
      <c r="K94" s="353"/>
      <c r="L94" s="353"/>
      <c r="M94" s="353"/>
      <c r="N94" s="353"/>
      <c r="O94" s="353"/>
      <c r="P94" s="353"/>
      <c r="Q94" s="353"/>
      <c r="R94" s="354"/>
    </row>
    <row r="95" spans="2:25" ht="15.75" x14ac:dyDescent="0.25">
      <c r="B95" s="146"/>
      <c r="C95" s="353"/>
      <c r="D95" s="353"/>
      <c r="E95" s="353"/>
      <c r="F95" s="353"/>
      <c r="G95" s="353"/>
      <c r="H95" s="353"/>
      <c r="I95" s="353"/>
      <c r="J95" s="353"/>
      <c r="K95" s="353"/>
      <c r="L95" s="353"/>
      <c r="M95" s="353"/>
      <c r="N95" s="353"/>
      <c r="O95" s="353"/>
      <c r="P95" s="353"/>
      <c r="Q95" s="353"/>
      <c r="R95" s="354"/>
    </row>
    <row r="96" spans="2:25" x14ac:dyDescent="0.2">
      <c r="B96" s="63"/>
      <c r="C96" s="355"/>
      <c r="D96" s="355"/>
      <c r="E96" s="355"/>
      <c r="F96" s="355"/>
      <c r="G96" s="355"/>
      <c r="H96" s="355"/>
      <c r="I96" s="355"/>
      <c r="J96" s="355"/>
      <c r="K96" s="355"/>
      <c r="L96" s="355"/>
      <c r="M96" s="355"/>
      <c r="N96" s="355"/>
      <c r="O96" s="355"/>
      <c r="P96" s="355"/>
      <c r="Q96" s="355"/>
      <c r="R96" s="356"/>
    </row>
    <row r="98" spans="2:6" ht="15.75" x14ac:dyDescent="0.25">
      <c r="B98" s="151" t="s">
        <v>115</v>
      </c>
      <c r="C98" s="255" t="str">
        <f>Cover!D22</f>
        <v>Full Name</v>
      </c>
      <c r="D98" s="255"/>
      <c r="E98" s="255"/>
      <c r="F98" s="328"/>
    </row>
    <row r="99" spans="2:6" ht="16.149999999999999" customHeight="1" x14ac:dyDescent="0.2">
      <c r="B99" s="152" t="s">
        <v>114</v>
      </c>
      <c r="C99" s="277" t="str">
        <f>Cover!D23</f>
        <v>xxx-xxx-xxxx</v>
      </c>
      <c r="D99" s="277"/>
      <c r="E99" s="277"/>
      <c r="F99" s="278"/>
    </row>
    <row r="100" spans="2:6" ht="15.75" x14ac:dyDescent="0.25">
      <c r="B100" s="153" t="s">
        <v>116</v>
      </c>
      <c r="C100" s="257">
        <f>Cover!D24</f>
        <v>45839</v>
      </c>
      <c r="D100" s="257"/>
      <c r="E100" s="257"/>
      <c r="F100" s="32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5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18">
    <pageSetUpPr fitToPage="1"/>
  </sheetPr>
  <dimension ref="B2:P203"/>
  <sheetViews>
    <sheetView showGridLines="0" zoomScale="75" zoomScaleNormal="75" workbookViewId="0">
      <pane xSplit="4" ySplit="1" topLeftCell="E2" activePane="bottomRight" state="frozen"/>
      <selection pane="topRight" activeCell="E1" sqref="E1"/>
      <selection pane="bottomLeft" activeCell="A13" sqref="A13"/>
      <selection pane="bottomRight" activeCell="B9" sqref="B9:D183"/>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398</v>
      </c>
      <c r="D2" s="8"/>
      <c r="E2" s="242" t="str">
        <f>+Cover!B6</f>
        <v>Business Unit Number and Agency Name</v>
      </c>
      <c r="F2" s="242"/>
      <c r="G2" s="242"/>
      <c r="H2" s="242"/>
      <c r="I2" s="242"/>
      <c r="J2" s="242"/>
      <c r="K2" s="242"/>
      <c r="L2" s="242"/>
      <c r="M2" s="242"/>
      <c r="N2" s="4">
        <f ca="1">NOW()</f>
        <v>45810.42807303241</v>
      </c>
      <c r="P2" s="102"/>
    </row>
    <row r="3" spans="2:16" ht="15.75" x14ac:dyDescent="0.25">
      <c r="D3" s="8"/>
      <c r="E3" s="242" t="str">
        <f>Cover!B20</f>
        <v>Based on NMS Budget Vs Actuals Report by Pcode dated MM/DD/YYYY</v>
      </c>
      <c r="F3" s="242"/>
      <c r="G3" s="242"/>
      <c r="H3" s="242"/>
      <c r="I3" s="242"/>
      <c r="J3" s="242"/>
      <c r="K3" s="242"/>
      <c r="L3" s="242"/>
      <c r="M3" s="242"/>
      <c r="N3" s="5">
        <f ca="1">NOW()</f>
        <v>45810.42807303241</v>
      </c>
      <c r="P3" s="102"/>
    </row>
    <row r="4" spans="2:16" ht="15.75" x14ac:dyDescent="0.25">
      <c r="D4" s="8"/>
      <c r="E4" s="243" t="str">
        <f>Cover!B7</f>
        <v>Pcode Number and Program Name</v>
      </c>
      <c r="F4" s="243"/>
      <c r="G4" s="243"/>
      <c r="H4" s="243"/>
      <c r="I4" s="243"/>
      <c r="J4" s="243"/>
      <c r="K4" s="243"/>
      <c r="L4" s="243"/>
      <c r="M4" s="243"/>
      <c r="P4" s="102"/>
    </row>
    <row r="5" spans="2:16" ht="15.75" x14ac:dyDescent="0.25">
      <c r="D5" s="8"/>
      <c r="E5" s="242" t="str">
        <f>Cover!B19</f>
        <v>FY26</v>
      </c>
      <c r="F5" s="242"/>
      <c r="G5" s="242"/>
      <c r="H5" s="242"/>
      <c r="I5" s="242"/>
      <c r="J5" s="242"/>
      <c r="K5" s="242"/>
      <c r="L5" s="242"/>
      <c r="M5" s="242"/>
      <c r="P5" s="102"/>
    </row>
    <row r="6" spans="2:16" ht="16.899999999999999" customHeight="1" thickBot="1" x14ac:dyDescent="0.25">
      <c r="K6" s="321" t="str">
        <f ca="1">CELL("filename")</f>
        <v>\\dfafsvr\sbd$\DiegoJ\Budget Projections Template\[FY26 Budget Projections Template 6.2025.xlsx]Salary Projections Other Revenu</v>
      </c>
      <c r="L6" s="321"/>
      <c r="M6" s="321"/>
      <c r="N6" s="321"/>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75" t="s">
        <v>89</v>
      </c>
      <c r="C9" s="307"/>
      <c r="D9" s="296" t="s">
        <v>88</v>
      </c>
      <c r="E9" s="250" t="s">
        <v>81</v>
      </c>
      <c r="F9" s="250" t="s">
        <v>82</v>
      </c>
      <c r="G9" s="250" t="s">
        <v>83</v>
      </c>
      <c r="H9" s="250" t="s">
        <v>84</v>
      </c>
      <c r="I9" s="250" t="s">
        <v>90</v>
      </c>
      <c r="J9" s="250" t="s">
        <v>91</v>
      </c>
      <c r="K9" s="250" t="s">
        <v>85</v>
      </c>
      <c r="L9" s="250" t="s">
        <v>86</v>
      </c>
      <c r="M9" s="250" t="s">
        <v>108</v>
      </c>
      <c r="N9" s="279" t="s">
        <v>87</v>
      </c>
      <c r="P9" s="102"/>
    </row>
    <row r="10" spans="2:16" ht="16.149999999999999" customHeight="1" x14ac:dyDescent="0.2">
      <c r="B10" s="246"/>
      <c r="C10" s="308"/>
      <c r="D10" s="297"/>
      <c r="E10" s="251"/>
      <c r="F10" s="251"/>
      <c r="G10" s="251"/>
      <c r="H10" s="251"/>
      <c r="I10" s="251"/>
      <c r="J10" s="251"/>
      <c r="K10" s="251"/>
      <c r="L10" s="251"/>
      <c r="M10" s="251" t="s">
        <v>12</v>
      </c>
      <c r="N10" s="280"/>
    </row>
    <row r="11" spans="2:16" ht="16.149999999999999" customHeight="1" x14ac:dyDescent="0.2">
      <c r="B11" s="246"/>
      <c r="C11" s="308"/>
      <c r="D11" s="297"/>
      <c r="E11" s="251"/>
      <c r="F11" s="251"/>
      <c r="G11" s="251" t="s">
        <v>18</v>
      </c>
      <c r="H11" s="251" t="s">
        <v>14</v>
      </c>
      <c r="I11" s="251" t="s">
        <v>10</v>
      </c>
      <c r="J11" s="251" t="s">
        <v>11</v>
      </c>
      <c r="K11" s="251" t="s">
        <v>13</v>
      </c>
      <c r="L11" s="251" t="s">
        <v>64</v>
      </c>
      <c r="M11" s="251" t="s">
        <v>16</v>
      </c>
      <c r="N11" s="280" t="s">
        <v>17</v>
      </c>
      <c r="P11" s="102"/>
    </row>
    <row r="12" spans="2:16" ht="16.899999999999999" customHeight="1" x14ac:dyDescent="0.2">
      <c r="B12" s="246"/>
      <c r="C12" s="308"/>
      <c r="D12" s="297"/>
      <c r="E12" s="252"/>
      <c r="F12" s="252"/>
      <c r="G12" s="252" t="s">
        <v>62</v>
      </c>
      <c r="H12" s="252" t="s">
        <v>18</v>
      </c>
      <c r="I12" s="252" t="s">
        <v>15</v>
      </c>
      <c r="J12" s="252" t="str">
        <f>I12</f>
        <v>YR-TO-DATE</v>
      </c>
      <c r="K12" s="252" t="s">
        <v>63</v>
      </c>
      <c r="L12" s="252" t="s">
        <v>17</v>
      </c>
      <c r="M12" s="252" t="s">
        <v>80</v>
      </c>
      <c r="N12" s="281" t="s">
        <v>19</v>
      </c>
      <c r="P12" s="102"/>
    </row>
    <row r="13" spans="2:16" ht="15" customHeight="1" x14ac:dyDescent="0.2">
      <c r="B13" s="309"/>
      <c r="C13" s="310"/>
      <c r="D13" s="103"/>
      <c r="E13" s="104"/>
      <c r="F13" s="105"/>
      <c r="G13" s="105"/>
      <c r="H13" s="105"/>
      <c r="I13" s="105" t="s">
        <v>0</v>
      </c>
      <c r="J13" s="105"/>
      <c r="K13" s="105"/>
      <c r="L13" s="105"/>
      <c r="M13" s="105"/>
      <c r="N13" s="106"/>
      <c r="P13" s="102"/>
    </row>
    <row r="14" spans="2:16" ht="15.75" x14ac:dyDescent="0.25">
      <c r="B14" s="302" t="s">
        <v>142</v>
      </c>
      <c r="C14" s="303"/>
      <c r="D14" s="212" t="s">
        <v>158</v>
      </c>
      <c r="E14" s="125"/>
      <c r="F14" s="126"/>
      <c r="G14" s="126"/>
      <c r="H14" s="74">
        <f>SUM(F14:G14)</f>
        <v>0</v>
      </c>
      <c r="I14" s="126"/>
      <c r="J14" s="74">
        <v>0</v>
      </c>
      <c r="K14" s="68">
        <f>I14+J14</f>
        <v>0</v>
      </c>
      <c r="L14" s="68">
        <f>+H14-K14</f>
        <v>0</v>
      </c>
      <c r="M14" s="74">
        <f>'Salary Projections Federal Reve'!S14</f>
        <v>0</v>
      </c>
      <c r="N14" s="69">
        <f>+L14-M14</f>
        <v>0</v>
      </c>
      <c r="O14" s="109"/>
      <c r="P14" s="102"/>
    </row>
    <row r="15" spans="2:16" ht="15.75" x14ac:dyDescent="0.25">
      <c r="B15" s="302" t="s">
        <v>44</v>
      </c>
      <c r="C15" s="303"/>
      <c r="D15" s="212" t="s">
        <v>159</v>
      </c>
      <c r="E15" s="125"/>
      <c r="F15" s="126"/>
      <c r="G15" s="126"/>
      <c r="H15" s="74">
        <f t="shared" ref="H15:H32" si="0">SUM(F15:G15)</f>
        <v>0</v>
      </c>
      <c r="I15" s="126"/>
      <c r="J15" s="74">
        <v>0</v>
      </c>
      <c r="K15" s="68">
        <f t="shared" ref="K15:K32" si="1">I15+J15</f>
        <v>0</v>
      </c>
      <c r="L15" s="68">
        <f t="shared" ref="L15:L33" si="2">+H15-K15</f>
        <v>0</v>
      </c>
      <c r="M15" s="74">
        <f>'Salary Projections Federal Reve'!S15</f>
        <v>0</v>
      </c>
      <c r="N15" s="69">
        <f t="shared" ref="N15:N32" si="3">+L15-M15</f>
        <v>0</v>
      </c>
      <c r="O15" s="109"/>
      <c r="P15" s="102"/>
    </row>
    <row r="16" spans="2:16" ht="15.75" x14ac:dyDescent="0.25">
      <c r="B16" s="302" t="s">
        <v>143</v>
      </c>
      <c r="C16" s="303"/>
      <c r="D16" s="212" t="s">
        <v>160</v>
      </c>
      <c r="E16" s="125"/>
      <c r="F16" s="126"/>
      <c r="G16" s="126"/>
      <c r="H16" s="74">
        <f t="shared" si="0"/>
        <v>0</v>
      </c>
      <c r="I16" s="126"/>
      <c r="J16" s="74">
        <v>0</v>
      </c>
      <c r="K16" s="68">
        <f t="shared" si="1"/>
        <v>0</v>
      </c>
      <c r="L16" s="68">
        <f t="shared" si="2"/>
        <v>0</v>
      </c>
      <c r="M16" s="74">
        <f>'Salary Projections Federal Reve'!S16</f>
        <v>0</v>
      </c>
      <c r="N16" s="69">
        <f t="shared" si="3"/>
        <v>0</v>
      </c>
      <c r="O16" s="109"/>
      <c r="P16" s="102"/>
    </row>
    <row r="17" spans="2:15" ht="15.75" x14ac:dyDescent="0.25">
      <c r="B17" s="302" t="s">
        <v>144</v>
      </c>
      <c r="C17" s="303"/>
      <c r="D17" s="212" t="s">
        <v>161</v>
      </c>
      <c r="E17" s="125"/>
      <c r="F17" s="126"/>
      <c r="G17" s="126"/>
      <c r="H17" s="74">
        <f t="shared" si="0"/>
        <v>0</v>
      </c>
      <c r="I17" s="126"/>
      <c r="J17" s="74">
        <v>0</v>
      </c>
      <c r="K17" s="68">
        <f t="shared" si="1"/>
        <v>0</v>
      </c>
      <c r="L17" s="68">
        <f t="shared" si="2"/>
        <v>0</v>
      </c>
      <c r="M17" s="74">
        <f>'Salary Projections Federal Reve'!S17</f>
        <v>0</v>
      </c>
      <c r="N17" s="69">
        <f t="shared" si="3"/>
        <v>0</v>
      </c>
      <c r="O17" s="109"/>
    </row>
    <row r="18" spans="2:15" ht="15.75" x14ac:dyDescent="0.25">
      <c r="B18" s="302" t="s">
        <v>145</v>
      </c>
      <c r="C18" s="303"/>
      <c r="D18" s="212" t="s">
        <v>162</v>
      </c>
      <c r="E18" s="125"/>
      <c r="F18" s="126"/>
      <c r="G18" s="126"/>
      <c r="H18" s="74">
        <f t="shared" si="0"/>
        <v>0</v>
      </c>
      <c r="I18" s="126"/>
      <c r="J18" s="74">
        <v>0</v>
      </c>
      <c r="K18" s="68">
        <f t="shared" si="1"/>
        <v>0</v>
      </c>
      <c r="L18" s="68">
        <f t="shared" si="2"/>
        <v>0</v>
      </c>
      <c r="M18" s="74">
        <f>'Salary Projections Federal Reve'!S18</f>
        <v>0</v>
      </c>
      <c r="N18" s="69">
        <f t="shared" si="3"/>
        <v>0</v>
      </c>
      <c r="O18" s="109"/>
    </row>
    <row r="19" spans="2:15" ht="15.75" x14ac:dyDescent="0.25">
      <c r="B19" s="302" t="s">
        <v>146</v>
      </c>
      <c r="C19" s="303"/>
      <c r="D19" s="212" t="s">
        <v>163</v>
      </c>
      <c r="E19" s="125"/>
      <c r="F19" s="126"/>
      <c r="G19" s="126"/>
      <c r="H19" s="74">
        <f t="shared" si="0"/>
        <v>0</v>
      </c>
      <c r="I19" s="126"/>
      <c r="J19" s="74">
        <v>0</v>
      </c>
      <c r="K19" s="68">
        <f t="shared" si="1"/>
        <v>0</v>
      </c>
      <c r="L19" s="68">
        <f t="shared" si="2"/>
        <v>0</v>
      </c>
      <c r="M19" s="74">
        <f>'Salary Projections Federal Reve'!S19</f>
        <v>0</v>
      </c>
      <c r="N19" s="69">
        <f t="shared" si="3"/>
        <v>0</v>
      </c>
      <c r="O19" s="109"/>
    </row>
    <row r="20" spans="2:15" ht="15.75" x14ac:dyDescent="0.25">
      <c r="B20" s="302" t="s">
        <v>147</v>
      </c>
      <c r="C20" s="303"/>
      <c r="D20" s="212" t="s">
        <v>164</v>
      </c>
      <c r="E20" s="125"/>
      <c r="F20" s="126"/>
      <c r="G20" s="126"/>
      <c r="H20" s="74">
        <f t="shared" si="0"/>
        <v>0</v>
      </c>
      <c r="I20" s="126"/>
      <c r="J20" s="74">
        <v>0</v>
      </c>
      <c r="K20" s="68">
        <f t="shared" si="1"/>
        <v>0</v>
      </c>
      <c r="L20" s="68">
        <f t="shared" si="2"/>
        <v>0</v>
      </c>
      <c r="M20" s="74">
        <f>'Salary Projections Federal Reve'!S20</f>
        <v>0</v>
      </c>
      <c r="N20" s="69">
        <f t="shared" si="3"/>
        <v>0</v>
      </c>
      <c r="O20" s="109"/>
    </row>
    <row r="21" spans="2:15" ht="15.75" x14ac:dyDescent="0.25">
      <c r="B21" s="302" t="s">
        <v>148</v>
      </c>
      <c r="C21" s="303"/>
      <c r="D21" s="212" t="s">
        <v>165</v>
      </c>
      <c r="E21" s="125"/>
      <c r="F21" s="126"/>
      <c r="G21" s="126"/>
      <c r="H21" s="74">
        <f t="shared" si="0"/>
        <v>0</v>
      </c>
      <c r="I21" s="126"/>
      <c r="J21" s="74">
        <v>0</v>
      </c>
      <c r="K21" s="68">
        <f t="shared" si="1"/>
        <v>0</v>
      </c>
      <c r="L21" s="68">
        <f t="shared" si="2"/>
        <v>0</v>
      </c>
      <c r="M21" s="74">
        <f>'Salary Projections Federal Reve'!S21</f>
        <v>0</v>
      </c>
      <c r="N21" s="69">
        <f t="shared" si="3"/>
        <v>0</v>
      </c>
      <c r="O21" s="109"/>
    </row>
    <row r="22" spans="2:15" ht="15.75" x14ac:dyDescent="0.25">
      <c r="B22" s="302" t="s">
        <v>48</v>
      </c>
      <c r="C22" s="303"/>
      <c r="D22" s="212" t="s">
        <v>166</v>
      </c>
      <c r="E22" s="125"/>
      <c r="F22" s="126"/>
      <c r="G22" s="126"/>
      <c r="H22" s="74">
        <f t="shared" si="0"/>
        <v>0</v>
      </c>
      <c r="I22" s="126"/>
      <c r="J22" s="74">
        <v>0</v>
      </c>
      <c r="K22" s="68">
        <f t="shared" si="1"/>
        <v>0</v>
      </c>
      <c r="L22" s="68">
        <f t="shared" si="2"/>
        <v>0</v>
      </c>
      <c r="M22" s="74">
        <f>'Salary Projections Federal Reve'!S22</f>
        <v>0</v>
      </c>
      <c r="N22" s="69">
        <f t="shared" si="3"/>
        <v>0</v>
      </c>
      <c r="O22" s="109"/>
    </row>
    <row r="23" spans="2:15" ht="15.75" x14ac:dyDescent="0.25">
      <c r="B23" s="302" t="s">
        <v>149</v>
      </c>
      <c r="C23" s="303"/>
      <c r="D23" s="212" t="s">
        <v>167</v>
      </c>
      <c r="E23" s="125"/>
      <c r="F23" s="126"/>
      <c r="G23" s="126"/>
      <c r="H23" s="74">
        <f t="shared" si="0"/>
        <v>0</v>
      </c>
      <c r="I23" s="126"/>
      <c r="J23" s="74">
        <v>0</v>
      </c>
      <c r="K23" s="68">
        <f t="shared" si="1"/>
        <v>0</v>
      </c>
      <c r="L23" s="68">
        <f t="shared" si="2"/>
        <v>0</v>
      </c>
      <c r="M23" s="74">
        <f>'Salary Projections Federal Reve'!S30</f>
        <v>0</v>
      </c>
      <c r="N23" s="69">
        <f t="shared" si="3"/>
        <v>0</v>
      </c>
      <c r="O23" s="109"/>
    </row>
    <row r="24" spans="2:15" ht="15.75" x14ac:dyDescent="0.25">
      <c r="B24" s="302" t="s">
        <v>50</v>
      </c>
      <c r="C24" s="303"/>
      <c r="D24" s="212" t="s">
        <v>168</v>
      </c>
      <c r="E24" s="125"/>
      <c r="F24" s="126"/>
      <c r="G24" s="126"/>
      <c r="H24" s="74"/>
      <c r="I24" s="126"/>
      <c r="J24" s="74"/>
      <c r="K24" s="68"/>
      <c r="L24" s="68"/>
      <c r="M24" s="74"/>
      <c r="N24" s="69"/>
      <c r="O24" s="109"/>
    </row>
    <row r="25" spans="2:15" ht="15.75" x14ac:dyDescent="0.25">
      <c r="B25" s="302" t="s">
        <v>150</v>
      </c>
      <c r="C25" s="303"/>
      <c r="D25" s="212" t="s">
        <v>169</v>
      </c>
      <c r="E25" s="125"/>
      <c r="F25" s="126"/>
      <c r="G25" s="126"/>
      <c r="H25" s="74">
        <f t="shared" si="0"/>
        <v>0</v>
      </c>
      <c r="I25" s="126"/>
      <c r="J25" s="74">
        <v>0</v>
      </c>
      <c r="K25" s="68">
        <f t="shared" si="1"/>
        <v>0</v>
      </c>
      <c r="L25" s="68">
        <f t="shared" si="2"/>
        <v>0</v>
      </c>
      <c r="M25" s="74">
        <f>'Salary Projections Federal Reve'!S31</f>
        <v>0</v>
      </c>
      <c r="N25" s="69">
        <f t="shared" si="3"/>
        <v>0</v>
      </c>
      <c r="O25" s="109"/>
    </row>
    <row r="26" spans="2:15" ht="15.75" x14ac:dyDescent="0.25">
      <c r="B26" s="302" t="s">
        <v>151</v>
      </c>
      <c r="C26" s="303"/>
      <c r="D26" s="212" t="s">
        <v>170</v>
      </c>
      <c r="E26" s="125"/>
      <c r="F26" s="126"/>
      <c r="G26" s="126"/>
      <c r="H26" s="74">
        <f t="shared" si="0"/>
        <v>0</v>
      </c>
      <c r="I26" s="126"/>
      <c r="J26" s="74">
        <v>0</v>
      </c>
      <c r="K26" s="68">
        <f t="shared" si="1"/>
        <v>0</v>
      </c>
      <c r="L26" s="68">
        <f t="shared" si="2"/>
        <v>0</v>
      </c>
      <c r="M26" s="74">
        <f>'Salary Projections Federal Reve'!S32</f>
        <v>0</v>
      </c>
      <c r="N26" s="69">
        <f t="shared" si="3"/>
        <v>0</v>
      </c>
      <c r="O26" s="109"/>
    </row>
    <row r="27" spans="2:15" ht="15.75" x14ac:dyDescent="0.25">
      <c r="B27" s="302" t="s">
        <v>152</v>
      </c>
      <c r="C27" s="303"/>
      <c r="D27" s="212" t="s">
        <v>419</v>
      </c>
      <c r="E27" s="125"/>
      <c r="F27" s="126"/>
      <c r="G27" s="126"/>
      <c r="H27" s="74">
        <f t="shared" si="0"/>
        <v>0</v>
      </c>
      <c r="I27" s="126"/>
      <c r="J27" s="74">
        <v>0</v>
      </c>
      <c r="K27" s="68">
        <f t="shared" si="1"/>
        <v>0</v>
      </c>
      <c r="L27" s="68">
        <f t="shared" si="2"/>
        <v>0</v>
      </c>
      <c r="M27" s="74">
        <f>'Salary Projections Federal Reve'!S33</f>
        <v>0</v>
      </c>
      <c r="N27" s="69">
        <f t="shared" si="3"/>
        <v>0</v>
      </c>
      <c r="O27" s="109"/>
    </row>
    <row r="28" spans="2:15" ht="15.75" x14ac:dyDescent="0.25">
      <c r="B28" s="302" t="s">
        <v>152</v>
      </c>
      <c r="C28" s="303"/>
      <c r="D28" s="212" t="s">
        <v>171</v>
      </c>
      <c r="E28" s="125"/>
      <c r="F28" s="126"/>
      <c r="G28" s="126"/>
      <c r="H28" s="74">
        <f t="shared" si="0"/>
        <v>0</v>
      </c>
      <c r="I28" s="126"/>
      <c r="J28" s="74">
        <v>0</v>
      </c>
      <c r="K28" s="68">
        <f t="shared" si="1"/>
        <v>0</v>
      </c>
      <c r="L28" s="68">
        <f>+H28-K28</f>
        <v>0</v>
      </c>
      <c r="M28" s="74">
        <f>'Salary Projections Federal Reve'!S34</f>
        <v>0</v>
      </c>
      <c r="N28" s="69">
        <f>+L28-M28</f>
        <v>0</v>
      </c>
      <c r="O28" s="109"/>
    </row>
    <row r="29" spans="2:15" ht="15.75" x14ac:dyDescent="0.25">
      <c r="B29" s="302" t="s">
        <v>153</v>
      </c>
      <c r="C29" s="303"/>
      <c r="D29" s="212" t="s">
        <v>172</v>
      </c>
      <c r="E29" s="125"/>
      <c r="F29" s="126"/>
      <c r="G29" s="126"/>
      <c r="H29" s="74">
        <f t="shared" si="0"/>
        <v>0</v>
      </c>
      <c r="I29" s="126"/>
      <c r="J29" s="74">
        <v>0</v>
      </c>
      <c r="K29" s="68">
        <f t="shared" si="1"/>
        <v>0</v>
      </c>
      <c r="L29" s="68">
        <f t="shared" si="2"/>
        <v>0</v>
      </c>
      <c r="M29" s="74">
        <f>'Salary Projections Federal Reve'!S35</f>
        <v>0</v>
      </c>
      <c r="N29" s="69">
        <f t="shared" si="3"/>
        <v>0</v>
      </c>
      <c r="O29" s="109"/>
    </row>
    <row r="30" spans="2:15" ht="15.75" x14ac:dyDescent="0.25">
      <c r="B30" s="302" t="s">
        <v>154</v>
      </c>
      <c r="C30" s="303"/>
      <c r="D30" s="212" t="s">
        <v>173</v>
      </c>
      <c r="E30" s="125"/>
      <c r="F30" s="126"/>
      <c r="G30" s="126"/>
      <c r="H30" s="74">
        <f t="shared" si="0"/>
        <v>0</v>
      </c>
      <c r="I30" s="126"/>
      <c r="J30" s="74">
        <v>0</v>
      </c>
      <c r="K30" s="68">
        <f t="shared" si="1"/>
        <v>0</v>
      </c>
      <c r="L30" s="68">
        <f t="shared" si="2"/>
        <v>0</v>
      </c>
      <c r="M30" s="74">
        <f>'Salary Projections Federal Reve'!S36</f>
        <v>0</v>
      </c>
      <c r="N30" s="69">
        <f t="shared" si="3"/>
        <v>0</v>
      </c>
      <c r="O30" s="109"/>
    </row>
    <row r="31" spans="2:15" ht="15.75" x14ac:dyDescent="0.25">
      <c r="B31" s="302" t="s">
        <v>155</v>
      </c>
      <c r="C31" s="303"/>
      <c r="D31" s="212" t="s">
        <v>174</v>
      </c>
      <c r="E31" s="125"/>
      <c r="F31" s="126"/>
      <c r="G31" s="126"/>
      <c r="H31" s="74">
        <f t="shared" si="0"/>
        <v>0</v>
      </c>
      <c r="I31" s="126"/>
      <c r="J31" s="74">
        <v>0</v>
      </c>
      <c r="K31" s="68">
        <f t="shared" si="1"/>
        <v>0</v>
      </c>
      <c r="L31" s="68">
        <f t="shared" si="2"/>
        <v>0</v>
      </c>
      <c r="M31" s="74">
        <f>'Salary Projections Federal Reve'!S37</f>
        <v>0</v>
      </c>
      <c r="N31" s="69">
        <f t="shared" si="3"/>
        <v>0</v>
      </c>
      <c r="O31" s="109"/>
    </row>
    <row r="32" spans="2:15" ht="15.75" x14ac:dyDescent="0.25">
      <c r="B32" s="302" t="s">
        <v>156</v>
      </c>
      <c r="C32" s="295"/>
      <c r="D32" s="212" t="s">
        <v>175</v>
      </c>
      <c r="E32" s="125"/>
      <c r="F32" s="127"/>
      <c r="G32" s="126"/>
      <c r="H32" s="74">
        <f t="shared" si="0"/>
        <v>0</v>
      </c>
      <c r="I32" s="127"/>
      <c r="J32" s="74">
        <v>0</v>
      </c>
      <c r="K32" s="68">
        <f t="shared" si="1"/>
        <v>0</v>
      </c>
      <c r="L32" s="72">
        <f t="shared" si="2"/>
        <v>0</v>
      </c>
      <c r="M32" s="110">
        <f>'Salary Projections Federal Reve'!S38</f>
        <v>0</v>
      </c>
      <c r="N32" s="69">
        <f t="shared" si="3"/>
        <v>0</v>
      </c>
      <c r="O32" s="109"/>
    </row>
    <row r="33" spans="2:15" ht="15.75" x14ac:dyDescent="0.25">
      <c r="B33" s="294" t="s">
        <v>157</v>
      </c>
      <c r="C33" s="295"/>
      <c r="D33" s="212" t="s">
        <v>176</v>
      </c>
      <c r="E33" s="125"/>
      <c r="F33" s="127"/>
      <c r="G33" s="126"/>
      <c r="H33" s="74">
        <f>SUM(F33:G33)</f>
        <v>0</v>
      </c>
      <c r="I33" s="127"/>
      <c r="J33" s="74">
        <v>0</v>
      </c>
      <c r="K33" s="68">
        <f>I33+J33</f>
        <v>0</v>
      </c>
      <c r="L33" s="72">
        <f t="shared" si="2"/>
        <v>0</v>
      </c>
      <c r="M33" s="110">
        <f>'Salary Projections Federal Reve'!S39</f>
        <v>0</v>
      </c>
      <c r="N33" s="69">
        <f>+L33-M33</f>
        <v>0</v>
      </c>
      <c r="O33" s="109"/>
    </row>
    <row r="34" spans="2:15" ht="16.149999999999999" customHeight="1" x14ac:dyDescent="0.25">
      <c r="B34" s="212"/>
      <c r="C34" s="173"/>
      <c r="D34" s="213"/>
      <c r="E34" s="111"/>
      <c r="F34" s="112"/>
      <c r="G34" s="113"/>
      <c r="H34" s="71"/>
      <c r="I34" s="112"/>
      <c r="J34" s="71"/>
      <c r="K34" s="71"/>
      <c r="L34" s="112"/>
      <c r="M34" s="129"/>
      <c r="N34" s="174"/>
      <c r="O34" s="109"/>
    </row>
    <row r="35" spans="2:15" ht="16.899999999999999" customHeight="1" x14ac:dyDescent="0.2">
      <c r="B35" s="311" t="s">
        <v>93</v>
      </c>
      <c r="C35" s="312"/>
      <c r="D35" s="298">
        <v>200</v>
      </c>
      <c r="E35" s="300">
        <f t="shared" ref="E35:N35" si="4">SUM(E13:E33)</f>
        <v>0</v>
      </c>
      <c r="F35" s="300">
        <f t="shared" si="4"/>
        <v>0</v>
      </c>
      <c r="G35" s="300">
        <f t="shared" si="4"/>
        <v>0</v>
      </c>
      <c r="H35" s="300">
        <f t="shared" si="4"/>
        <v>0</v>
      </c>
      <c r="I35" s="300">
        <f t="shared" si="4"/>
        <v>0</v>
      </c>
      <c r="J35" s="300">
        <f t="shared" si="4"/>
        <v>0</v>
      </c>
      <c r="K35" s="300">
        <f t="shared" si="4"/>
        <v>0</v>
      </c>
      <c r="L35" s="300">
        <f t="shared" si="4"/>
        <v>0</v>
      </c>
      <c r="M35" s="305">
        <f t="shared" si="4"/>
        <v>0</v>
      </c>
      <c r="N35" s="300">
        <f t="shared" si="4"/>
        <v>0</v>
      </c>
      <c r="O35" s="109"/>
    </row>
    <row r="36" spans="2:15" ht="15.75" customHeight="1" thickBot="1" x14ac:dyDescent="0.25">
      <c r="B36" s="313"/>
      <c r="C36" s="314"/>
      <c r="D36" s="299"/>
      <c r="E36" s="301"/>
      <c r="F36" s="301"/>
      <c r="G36" s="301"/>
      <c r="H36" s="301"/>
      <c r="I36" s="301"/>
      <c r="J36" s="301"/>
      <c r="K36" s="301"/>
      <c r="L36" s="301"/>
      <c r="M36" s="306"/>
      <c r="N36" s="301"/>
      <c r="O36" s="109"/>
    </row>
    <row r="37" spans="2:15" ht="15.75" thickTop="1" x14ac:dyDescent="0.2">
      <c r="B37" s="309"/>
      <c r="C37" s="310"/>
      <c r="D37" s="114"/>
      <c r="E37" s="108"/>
      <c r="F37" s="68"/>
      <c r="G37" s="68"/>
      <c r="H37" s="68"/>
      <c r="I37" s="68"/>
      <c r="J37" s="68"/>
      <c r="K37" s="68"/>
      <c r="L37" s="68"/>
      <c r="M37" s="74"/>
      <c r="N37" s="69"/>
      <c r="O37" s="109"/>
    </row>
    <row r="38" spans="2:15" ht="15.75" x14ac:dyDescent="0.25">
      <c r="B38" t="s">
        <v>53</v>
      </c>
      <c r="C38" s="210"/>
      <c r="D38" t="s">
        <v>181</v>
      </c>
      <c r="E38" s="125"/>
      <c r="F38" s="126"/>
      <c r="G38" s="126"/>
      <c r="H38" s="74">
        <f t="shared" ref="H38:H48" si="5">SUM(F38:G38)</f>
        <v>0</v>
      </c>
      <c r="I38" s="126"/>
      <c r="J38" s="126"/>
      <c r="K38" s="68">
        <f t="shared" ref="K38:K47" si="6">I38+J38</f>
        <v>0</v>
      </c>
      <c r="L38" s="68">
        <f t="shared" ref="L38:L43" si="7">+H38-K38</f>
        <v>0</v>
      </c>
      <c r="M38" s="126"/>
      <c r="N38" s="69">
        <f t="shared" ref="N38:N43" si="8">+L38-M38</f>
        <v>0</v>
      </c>
      <c r="O38" s="109"/>
    </row>
    <row r="39" spans="2:15" ht="15.75" x14ac:dyDescent="0.25">
      <c r="B39" t="s">
        <v>73</v>
      </c>
      <c r="C39" s="210"/>
      <c r="D39" t="s">
        <v>182</v>
      </c>
      <c r="E39" s="125"/>
      <c r="F39" s="126"/>
      <c r="G39" s="126"/>
      <c r="H39" s="74">
        <f t="shared" si="5"/>
        <v>0</v>
      </c>
      <c r="I39" s="126"/>
      <c r="J39" s="126"/>
      <c r="K39" s="68">
        <f t="shared" si="6"/>
        <v>0</v>
      </c>
      <c r="L39" s="68">
        <f t="shared" si="7"/>
        <v>0</v>
      </c>
      <c r="M39" s="126"/>
      <c r="N39" s="69">
        <f t="shared" si="8"/>
        <v>0</v>
      </c>
      <c r="O39" s="109"/>
    </row>
    <row r="40" spans="2:15" ht="15.75" x14ac:dyDescent="0.25">
      <c r="B40" t="s">
        <v>177</v>
      </c>
      <c r="C40" s="210"/>
      <c r="D40" t="s">
        <v>183</v>
      </c>
      <c r="E40" s="125"/>
      <c r="F40" s="126"/>
      <c r="G40" s="126"/>
      <c r="H40" s="74">
        <f t="shared" si="5"/>
        <v>0</v>
      </c>
      <c r="I40" s="126"/>
      <c r="J40" s="126"/>
      <c r="K40" s="68">
        <f t="shared" si="6"/>
        <v>0</v>
      </c>
      <c r="L40" s="68">
        <f t="shared" si="7"/>
        <v>0</v>
      </c>
      <c r="M40" s="126"/>
      <c r="N40" s="69">
        <f t="shared" si="8"/>
        <v>0</v>
      </c>
      <c r="O40" s="109"/>
    </row>
    <row r="41" spans="2:15" ht="15.75" x14ac:dyDescent="0.25">
      <c r="B41" t="s">
        <v>74</v>
      </c>
      <c r="C41" s="210"/>
      <c r="D41" t="s">
        <v>184</v>
      </c>
      <c r="E41" s="125"/>
      <c r="F41" s="126"/>
      <c r="G41" s="126"/>
      <c r="H41" s="74">
        <f t="shared" si="5"/>
        <v>0</v>
      </c>
      <c r="I41" s="126"/>
      <c r="J41" s="126"/>
      <c r="K41" s="68">
        <f t="shared" si="6"/>
        <v>0</v>
      </c>
      <c r="L41" s="68">
        <f t="shared" si="7"/>
        <v>0</v>
      </c>
      <c r="M41" s="126"/>
      <c r="N41" s="69">
        <f t="shared" si="8"/>
        <v>0</v>
      </c>
      <c r="O41" s="109"/>
    </row>
    <row r="42" spans="2:15" ht="15.75" x14ac:dyDescent="0.25">
      <c r="B42" t="s">
        <v>178</v>
      </c>
      <c r="C42" s="210"/>
      <c r="D42" t="s">
        <v>185</v>
      </c>
      <c r="E42" s="125"/>
      <c r="F42" s="126"/>
      <c r="G42" s="126"/>
      <c r="H42" s="74">
        <f t="shared" si="5"/>
        <v>0</v>
      </c>
      <c r="I42" s="126"/>
      <c r="J42" s="126"/>
      <c r="K42" s="68">
        <f t="shared" si="6"/>
        <v>0</v>
      </c>
      <c r="L42" s="68">
        <f t="shared" si="7"/>
        <v>0</v>
      </c>
      <c r="M42" s="126"/>
      <c r="N42" s="69">
        <f t="shared" si="8"/>
        <v>0</v>
      </c>
      <c r="O42" s="109"/>
    </row>
    <row r="43" spans="2:15" ht="15.75" x14ac:dyDescent="0.25">
      <c r="B43" t="s">
        <v>420</v>
      </c>
      <c r="C43" s="210"/>
      <c r="D43" t="s">
        <v>186</v>
      </c>
      <c r="E43" s="128"/>
      <c r="F43" s="127"/>
      <c r="G43" s="126"/>
      <c r="H43" s="74">
        <f t="shared" si="5"/>
        <v>0</v>
      </c>
      <c r="I43" s="126"/>
      <c r="J43" s="126"/>
      <c r="K43" s="72">
        <f t="shared" si="6"/>
        <v>0</v>
      </c>
      <c r="L43" s="72">
        <f t="shared" si="7"/>
        <v>0</v>
      </c>
      <c r="M43" s="126"/>
      <c r="N43" s="69">
        <f t="shared" si="8"/>
        <v>0</v>
      </c>
      <c r="O43" s="109"/>
    </row>
    <row r="44" spans="2:15" ht="15" customHeight="1" x14ac:dyDescent="0.25">
      <c r="B44" t="s">
        <v>54</v>
      </c>
      <c r="C44" s="210"/>
      <c r="D44" t="s">
        <v>187</v>
      </c>
      <c r="E44" s="128"/>
      <c r="F44" s="127"/>
      <c r="G44" s="126"/>
      <c r="H44" s="74">
        <f t="shared" si="5"/>
        <v>0</v>
      </c>
      <c r="I44" s="126"/>
      <c r="J44" s="126"/>
      <c r="K44" s="72">
        <f>I44+J44</f>
        <v>0</v>
      </c>
      <c r="L44" s="72">
        <f>+H44-K44</f>
        <v>0</v>
      </c>
      <c r="M44" s="126"/>
      <c r="N44" s="69">
        <f>+L44-M44</f>
        <v>0</v>
      </c>
      <c r="O44" s="109"/>
    </row>
    <row r="45" spans="2:15" ht="15.75" x14ac:dyDescent="0.25">
      <c r="B45" t="s">
        <v>421</v>
      </c>
      <c r="C45" s="211"/>
      <c r="D45" t="s">
        <v>424</v>
      </c>
      <c r="E45" s="128"/>
      <c r="F45" s="127"/>
      <c r="G45" s="126"/>
      <c r="H45" s="74">
        <f t="shared" si="5"/>
        <v>0</v>
      </c>
      <c r="I45" s="126"/>
      <c r="J45" s="126"/>
      <c r="K45" s="68">
        <f t="shared" si="6"/>
        <v>0</v>
      </c>
      <c r="L45" s="72">
        <f>+H45-K45</f>
        <v>0</v>
      </c>
      <c r="M45" s="126"/>
      <c r="N45" s="69">
        <f>+L45-M45</f>
        <v>0</v>
      </c>
      <c r="O45" s="109"/>
    </row>
    <row r="46" spans="2:15" ht="15.75" x14ac:dyDescent="0.25">
      <c r="B46" t="s">
        <v>75</v>
      </c>
      <c r="C46" s="210"/>
      <c r="D46" t="s">
        <v>188</v>
      </c>
      <c r="E46" s="128"/>
      <c r="F46" s="127"/>
      <c r="G46" s="126"/>
      <c r="H46" s="74">
        <f t="shared" si="5"/>
        <v>0</v>
      </c>
      <c r="I46" s="126"/>
      <c r="J46" s="126"/>
      <c r="K46" s="68">
        <f t="shared" si="6"/>
        <v>0</v>
      </c>
      <c r="L46" s="72">
        <f t="shared" ref="L46" si="9">+H46-K46</f>
        <v>0</v>
      </c>
      <c r="M46" s="126"/>
      <c r="N46" s="69">
        <f t="shared" ref="N46:N47" si="10">+L46-M46</f>
        <v>0</v>
      </c>
      <c r="O46" s="109"/>
    </row>
    <row r="47" spans="2:15" ht="15.75" x14ac:dyDescent="0.25">
      <c r="B47" t="s">
        <v>422</v>
      </c>
      <c r="C47" s="210"/>
      <c r="D47" t="s">
        <v>425</v>
      </c>
      <c r="E47" s="128"/>
      <c r="F47" s="127"/>
      <c r="G47" s="126"/>
      <c r="H47" s="74">
        <f t="shared" si="5"/>
        <v>0</v>
      </c>
      <c r="I47" s="126"/>
      <c r="J47" s="126"/>
      <c r="K47" s="72">
        <f t="shared" si="6"/>
        <v>0</v>
      </c>
      <c r="L47" s="72">
        <f>+H47-K47</f>
        <v>0</v>
      </c>
      <c r="M47" s="126"/>
      <c r="N47" s="69">
        <f t="shared" si="10"/>
        <v>0</v>
      </c>
      <c r="O47" s="109"/>
    </row>
    <row r="48" spans="2:15" ht="15.75" x14ac:dyDescent="0.25">
      <c r="B48" t="s">
        <v>179</v>
      </c>
      <c r="C48" s="216"/>
      <c r="D48" t="s">
        <v>189</v>
      </c>
      <c r="E48" s="128"/>
      <c r="F48" s="127"/>
      <c r="G48" s="126"/>
      <c r="H48" s="74">
        <f t="shared" si="5"/>
        <v>0</v>
      </c>
      <c r="I48" s="126"/>
      <c r="J48" s="126"/>
      <c r="K48" s="72">
        <f>I48+J48</f>
        <v>0</v>
      </c>
      <c r="L48" s="72">
        <f>+H48-K48</f>
        <v>0</v>
      </c>
      <c r="M48" s="126"/>
      <c r="N48" s="69">
        <f>+L48-M48</f>
        <v>0</v>
      </c>
      <c r="O48" s="109"/>
    </row>
    <row r="49" spans="2:15" ht="15" customHeight="1" x14ac:dyDescent="0.25">
      <c r="B49" t="s">
        <v>180</v>
      </c>
      <c r="C49" s="216"/>
      <c r="D49" t="s">
        <v>190</v>
      </c>
      <c r="E49" s="128"/>
      <c r="F49" s="127"/>
      <c r="G49" s="126"/>
      <c r="H49" s="74">
        <f>SUM(F49:G49)</f>
        <v>0</v>
      </c>
      <c r="I49" s="126"/>
      <c r="J49" s="126"/>
      <c r="K49" s="72">
        <f>I49+J49</f>
        <v>0</v>
      </c>
      <c r="L49" s="72">
        <f>+H49-K49</f>
        <v>0</v>
      </c>
      <c r="M49" s="126"/>
      <c r="N49" s="69">
        <f>+L49-M49</f>
        <v>0</v>
      </c>
      <c r="O49" s="109"/>
    </row>
    <row r="50" spans="2:15" ht="16.899999999999999" customHeight="1" x14ac:dyDescent="0.25">
      <c r="B50" t="s">
        <v>423</v>
      </c>
      <c r="C50" s="216"/>
      <c r="D50" t="s">
        <v>411</v>
      </c>
      <c r="E50" s="128"/>
      <c r="F50" s="127"/>
      <c r="G50" s="126"/>
      <c r="H50" s="74">
        <f>SUM(F50:G50)</f>
        <v>0</v>
      </c>
      <c r="I50" s="126"/>
      <c r="J50" s="126"/>
      <c r="K50" s="72">
        <f>I50+J50</f>
        <v>0</v>
      </c>
      <c r="L50" s="72">
        <f>+H50-K50</f>
        <v>0</v>
      </c>
      <c r="M50" s="126"/>
      <c r="N50" s="69">
        <f>+L50-M50</f>
        <v>0</v>
      </c>
      <c r="O50" s="109"/>
    </row>
    <row r="51" spans="2:15" x14ac:dyDescent="0.2">
      <c r="B51" s="176"/>
      <c r="C51" s="215"/>
      <c r="D51" s="175"/>
      <c r="E51" s="177"/>
      <c r="F51" s="72"/>
      <c r="G51" s="74"/>
      <c r="H51" s="72"/>
      <c r="I51" s="68"/>
      <c r="J51" s="68"/>
      <c r="K51" s="72"/>
      <c r="L51" s="72"/>
      <c r="M51" s="74"/>
      <c r="N51" s="69"/>
      <c r="O51" s="109"/>
    </row>
    <row r="52" spans="2:15" ht="15" customHeight="1" x14ac:dyDescent="0.2">
      <c r="B52" s="311" t="s">
        <v>92</v>
      </c>
      <c r="C52" s="312"/>
      <c r="D52" s="298">
        <v>300</v>
      </c>
      <c r="E52" s="300">
        <f t="shared" ref="E52:N52" si="11">SUM(E37:E50)</f>
        <v>0</v>
      </c>
      <c r="F52" s="300">
        <f t="shared" si="11"/>
        <v>0</v>
      </c>
      <c r="G52" s="300">
        <f t="shared" si="11"/>
        <v>0</v>
      </c>
      <c r="H52" s="300">
        <f t="shared" si="11"/>
        <v>0</v>
      </c>
      <c r="I52" s="300">
        <f t="shared" si="11"/>
        <v>0</v>
      </c>
      <c r="J52" s="300">
        <f t="shared" si="11"/>
        <v>0</v>
      </c>
      <c r="K52" s="300">
        <f t="shared" si="11"/>
        <v>0</v>
      </c>
      <c r="L52" s="300">
        <f t="shared" si="11"/>
        <v>0</v>
      </c>
      <c r="M52" s="300">
        <f t="shared" si="11"/>
        <v>0</v>
      </c>
      <c r="N52" s="300">
        <f t="shared" si="11"/>
        <v>0</v>
      </c>
      <c r="O52" s="109"/>
    </row>
    <row r="53" spans="2:15" ht="15.75" customHeight="1" thickBot="1" x14ac:dyDescent="0.25">
      <c r="B53" s="313"/>
      <c r="C53" s="314"/>
      <c r="D53" s="299"/>
      <c r="E53" s="301"/>
      <c r="F53" s="301"/>
      <c r="G53" s="301"/>
      <c r="H53" s="301"/>
      <c r="I53" s="301"/>
      <c r="J53" s="301"/>
      <c r="K53" s="301"/>
      <c r="L53" s="301"/>
      <c r="M53" s="301"/>
      <c r="N53" s="301"/>
      <c r="O53" s="109"/>
    </row>
    <row r="54" spans="2:15" ht="15.75" thickTop="1" x14ac:dyDescent="0.2">
      <c r="B54" s="315"/>
      <c r="C54" s="316"/>
      <c r="D54" s="107"/>
      <c r="E54" s="115"/>
      <c r="F54" s="12"/>
      <c r="G54" s="12"/>
      <c r="H54" s="12"/>
      <c r="I54" s="12"/>
      <c r="J54" s="12"/>
      <c r="K54" s="12"/>
      <c r="L54" s="12"/>
      <c r="M54" s="130"/>
      <c r="N54" s="13"/>
      <c r="O54" s="109"/>
    </row>
    <row r="55" spans="2:15" ht="15.75" x14ac:dyDescent="0.25">
      <c r="B55" s="27" t="s">
        <v>191</v>
      </c>
      <c r="C55" s="28"/>
      <c r="D55" t="s">
        <v>276</v>
      </c>
      <c r="E55" s="125"/>
      <c r="F55" s="126"/>
      <c r="G55" s="126"/>
      <c r="H55" s="74">
        <f t="shared" ref="H55:H118" si="12">SUM(F55:G55)</f>
        <v>0</v>
      </c>
      <c r="I55" s="126"/>
      <c r="J55" s="126"/>
      <c r="K55" s="68">
        <f t="shared" ref="K55:K77" si="13">I55+J55</f>
        <v>0</v>
      </c>
      <c r="L55" s="68">
        <f t="shared" ref="L55:L127" si="14">+H55-K55</f>
        <v>0</v>
      </c>
      <c r="M55" s="126"/>
      <c r="N55" s="69">
        <f t="shared" ref="N55:N127" si="15">+L55-M55</f>
        <v>0</v>
      </c>
      <c r="O55" s="109"/>
    </row>
    <row r="56" spans="2:15" ht="15.75" x14ac:dyDescent="0.25">
      <c r="B56" s="27" t="s">
        <v>192</v>
      </c>
      <c r="C56" s="209"/>
      <c r="D56" t="s">
        <v>277</v>
      </c>
      <c r="E56" s="125"/>
      <c r="F56" s="126"/>
      <c r="G56" s="126"/>
      <c r="H56" s="74">
        <f t="shared" si="12"/>
        <v>0</v>
      </c>
      <c r="I56" s="126"/>
      <c r="J56" s="126"/>
      <c r="K56" s="68">
        <f t="shared" si="13"/>
        <v>0</v>
      </c>
      <c r="L56" s="68">
        <f t="shared" si="14"/>
        <v>0</v>
      </c>
      <c r="M56" s="126"/>
      <c r="N56" s="69">
        <f t="shared" si="15"/>
        <v>0</v>
      </c>
      <c r="O56" s="109"/>
    </row>
    <row r="57" spans="2:15" ht="15.75" x14ac:dyDescent="0.25">
      <c r="B57" s="27" t="s">
        <v>193</v>
      </c>
      <c r="C57" s="209"/>
      <c r="D57" t="s">
        <v>278</v>
      </c>
      <c r="E57" s="125"/>
      <c r="F57" s="126"/>
      <c r="G57" s="126"/>
      <c r="H57" s="74">
        <f t="shared" si="12"/>
        <v>0</v>
      </c>
      <c r="I57" s="126"/>
      <c r="J57" s="126"/>
      <c r="K57" s="68">
        <f t="shared" si="13"/>
        <v>0</v>
      </c>
      <c r="L57" s="68">
        <f t="shared" si="14"/>
        <v>0</v>
      </c>
      <c r="M57" s="126"/>
      <c r="N57" s="69">
        <f t="shared" si="15"/>
        <v>0</v>
      </c>
      <c r="O57" s="109"/>
    </row>
    <row r="58" spans="2:15" ht="15.75" x14ac:dyDescent="0.25">
      <c r="B58" s="27" t="s">
        <v>194</v>
      </c>
      <c r="C58" s="209"/>
      <c r="D58" t="s">
        <v>279</v>
      </c>
      <c r="E58" s="125"/>
      <c r="F58" s="126"/>
      <c r="G58" s="126"/>
      <c r="H58" s="74">
        <f t="shared" si="12"/>
        <v>0</v>
      </c>
      <c r="I58" s="126"/>
      <c r="J58" s="126"/>
      <c r="K58" s="68">
        <f t="shared" si="13"/>
        <v>0</v>
      </c>
      <c r="L58" s="68">
        <f>+H58-K58</f>
        <v>0</v>
      </c>
      <c r="M58" s="126"/>
      <c r="N58" s="69">
        <f>+L58-M58</f>
        <v>0</v>
      </c>
      <c r="O58" s="109"/>
    </row>
    <row r="59" spans="2:15" ht="15.75" x14ac:dyDescent="0.25">
      <c r="B59" s="27" t="s">
        <v>195</v>
      </c>
      <c r="C59" s="209"/>
      <c r="D59" t="s">
        <v>280</v>
      </c>
      <c r="E59" s="125"/>
      <c r="F59" s="126"/>
      <c r="G59" s="126"/>
      <c r="H59" s="74">
        <f t="shared" si="12"/>
        <v>0</v>
      </c>
      <c r="I59" s="126"/>
      <c r="J59" s="126"/>
      <c r="K59" s="68">
        <f t="shared" si="13"/>
        <v>0</v>
      </c>
      <c r="L59" s="68">
        <f t="shared" si="14"/>
        <v>0</v>
      </c>
      <c r="M59" s="126"/>
      <c r="N59" s="69">
        <f t="shared" si="15"/>
        <v>0</v>
      </c>
      <c r="O59" s="109"/>
    </row>
    <row r="60" spans="2:15" ht="15.75" x14ac:dyDescent="0.25">
      <c r="B60" s="27" t="s">
        <v>196</v>
      </c>
      <c r="C60" s="209"/>
      <c r="D60" t="s">
        <v>281</v>
      </c>
      <c r="E60" s="125"/>
      <c r="F60" s="126"/>
      <c r="G60" s="126"/>
      <c r="H60" s="74">
        <f t="shared" si="12"/>
        <v>0</v>
      </c>
      <c r="I60" s="126"/>
      <c r="J60" s="126"/>
      <c r="K60" s="68">
        <f t="shared" si="13"/>
        <v>0</v>
      </c>
      <c r="L60" s="68">
        <f t="shared" si="14"/>
        <v>0</v>
      </c>
      <c r="M60" s="126"/>
      <c r="N60" s="69">
        <f t="shared" si="15"/>
        <v>0</v>
      </c>
      <c r="O60" s="109"/>
    </row>
    <row r="61" spans="2:15" ht="15.75" x14ac:dyDescent="0.25">
      <c r="B61" s="27" t="s">
        <v>197</v>
      </c>
      <c r="C61" s="209"/>
      <c r="D61" t="s">
        <v>282</v>
      </c>
      <c r="E61" s="125"/>
      <c r="F61" s="126"/>
      <c r="G61" s="126"/>
      <c r="H61" s="74">
        <f t="shared" si="12"/>
        <v>0</v>
      </c>
      <c r="I61" s="126"/>
      <c r="J61" s="126"/>
      <c r="K61" s="68">
        <f t="shared" si="13"/>
        <v>0</v>
      </c>
      <c r="L61" s="68">
        <f t="shared" si="14"/>
        <v>0</v>
      </c>
      <c r="M61" s="126"/>
      <c r="N61" s="69">
        <f t="shared" si="15"/>
        <v>0</v>
      </c>
      <c r="O61" s="109"/>
    </row>
    <row r="62" spans="2:15" ht="15.75" x14ac:dyDescent="0.25">
      <c r="B62" s="27" t="s">
        <v>198</v>
      </c>
      <c r="C62" s="209"/>
      <c r="D62" t="s">
        <v>283</v>
      </c>
      <c r="E62" s="125"/>
      <c r="F62" s="126"/>
      <c r="G62" s="126"/>
      <c r="H62" s="74">
        <f t="shared" si="12"/>
        <v>0</v>
      </c>
      <c r="I62" s="126"/>
      <c r="J62" s="126"/>
      <c r="K62" s="68">
        <f t="shared" si="13"/>
        <v>0</v>
      </c>
      <c r="L62" s="68">
        <f t="shared" si="14"/>
        <v>0</v>
      </c>
      <c r="M62" s="126"/>
      <c r="N62" s="69">
        <f t="shared" si="15"/>
        <v>0</v>
      </c>
      <c r="O62" s="109"/>
    </row>
    <row r="63" spans="2:15" ht="15.75" x14ac:dyDescent="0.25">
      <c r="B63" s="27" t="s">
        <v>199</v>
      </c>
      <c r="C63" s="209"/>
      <c r="D63" t="s">
        <v>284</v>
      </c>
      <c r="E63" s="125"/>
      <c r="F63" s="126"/>
      <c r="G63" s="126"/>
      <c r="H63" s="74">
        <f t="shared" si="12"/>
        <v>0</v>
      </c>
      <c r="I63" s="126"/>
      <c r="J63" s="126"/>
      <c r="K63" s="68">
        <f t="shared" si="13"/>
        <v>0</v>
      </c>
      <c r="L63" s="68">
        <f t="shared" si="14"/>
        <v>0</v>
      </c>
      <c r="M63" s="126"/>
      <c r="N63" s="69">
        <f t="shared" si="15"/>
        <v>0</v>
      </c>
      <c r="O63" s="109"/>
    </row>
    <row r="64" spans="2:15" ht="15.75" x14ac:dyDescent="0.25">
      <c r="B64" s="27" t="s">
        <v>200</v>
      </c>
      <c r="C64" s="209"/>
      <c r="D64" t="s">
        <v>285</v>
      </c>
      <c r="E64" s="125"/>
      <c r="F64" s="126"/>
      <c r="G64" s="126"/>
      <c r="H64" s="74">
        <f t="shared" si="12"/>
        <v>0</v>
      </c>
      <c r="I64" s="126"/>
      <c r="J64" s="126"/>
      <c r="K64" s="68">
        <f t="shared" si="13"/>
        <v>0</v>
      </c>
      <c r="L64" s="68">
        <f>+H64-K64</f>
        <v>0</v>
      </c>
      <c r="M64" s="126"/>
      <c r="N64" s="69">
        <f>+L64-M64</f>
        <v>0</v>
      </c>
      <c r="O64" s="109"/>
    </row>
    <row r="65" spans="2:15" ht="15.75" x14ac:dyDescent="0.25">
      <c r="B65" s="27" t="s">
        <v>201</v>
      </c>
      <c r="C65" s="209"/>
      <c r="D65" t="s">
        <v>286</v>
      </c>
      <c r="E65" s="125"/>
      <c r="F65" s="126"/>
      <c r="G65" s="126"/>
      <c r="H65" s="74">
        <f t="shared" si="12"/>
        <v>0</v>
      </c>
      <c r="I65" s="126"/>
      <c r="J65" s="126"/>
      <c r="K65" s="68">
        <f t="shared" si="13"/>
        <v>0</v>
      </c>
      <c r="L65" s="68">
        <f t="shared" si="14"/>
        <v>0</v>
      </c>
      <c r="M65" s="126"/>
      <c r="N65" s="69">
        <f t="shared" si="15"/>
        <v>0</v>
      </c>
      <c r="O65" s="109"/>
    </row>
    <row r="66" spans="2:15" ht="15.75" x14ac:dyDescent="0.25">
      <c r="B66" s="27" t="s">
        <v>202</v>
      </c>
      <c r="C66" s="209"/>
      <c r="D66" t="s">
        <v>287</v>
      </c>
      <c r="E66" s="125"/>
      <c r="F66" s="126"/>
      <c r="G66" s="126"/>
      <c r="H66" s="74">
        <f t="shared" si="12"/>
        <v>0</v>
      </c>
      <c r="I66" s="126"/>
      <c r="J66" s="126"/>
      <c r="K66" s="68">
        <f t="shared" si="13"/>
        <v>0</v>
      </c>
      <c r="L66" s="68">
        <f t="shared" si="14"/>
        <v>0</v>
      </c>
      <c r="M66" s="126"/>
      <c r="N66" s="69">
        <f t="shared" si="15"/>
        <v>0</v>
      </c>
      <c r="O66" s="109"/>
    </row>
    <row r="67" spans="2:15" ht="15.75" x14ac:dyDescent="0.25">
      <c r="B67" s="27" t="s">
        <v>203</v>
      </c>
      <c r="C67" s="209"/>
      <c r="D67" t="s">
        <v>288</v>
      </c>
      <c r="E67" s="125"/>
      <c r="F67" s="126"/>
      <c r="G67" s="126"/>
      <c r="H67" s="74">
        <f t="shared" si="12"/>
        <v>0</v>
      </c>
      <c r="I67" s="126"/>
      <c r="J67" s="126"/>
      <c r="K67" s="68">
        <f t="shared" si="13"/>
        <v>0</v>
      </c>
      <c r="L67" s="68">
        <f t="shared" si="14"/>
        <v>0</v>
      </c>
      <c r="M67" s="126"/>
      <c r="N67" s="69">
        <f t="shared" si="15"/>
        <v>0</v>
      </c>
      <c r="O67" s="109"/>
    </row>
    <row r="68" spans="2:15" ht="15.75" x14ac:dyDescent="0.25">
      <c r="B68" s="27" t="s">
        <v>426</v>
      </c>
      <c r="C68" s="209"/>
      <c r="D68" t="s">
        <v>289</v>
      </c>
      <c r="E68" s="125"/>
      <c r="F68" s="126"/>
      <c r="G68" s="126"/>
      <c r="H68" s="74">
        <f t="shared" si="12"/>
        <v>0</v>
      </c>
      <c r="I68" s="126"/>
      <c r="J68" s="126"/>
      <c r="K68" s="68">
        <f t="shared" si="13"/>
        <v>0</v>
      </c>
      <c r="L68" s="68">
        <f t="shared" si="14"/>
        <v>0</v>
      </c>
      <c r="M68" s="126"/>
      <c r="N68" s="69">
        <f t="shared" si="15"/>
        <v>0</v>
      </c>
      <c r="O68" s="109"/>
    </row>
    <row r="69" spans="2:15" ht="15.75" x14ac:dyDescent="0.25">
      <c r="B69" s="27" t="s">
        <v>427</v>
      </c>
      <c r="C69" s="209"/>
      <c r="D69" t="s">
        <v>290</v>
      </c>
      <c r="E69" s="125"/>
      <c r="F69" s="126"/>
      <c r="G69" s="126"/>
      <c r="H69" s="74">
        <f t="shared" si="12"/>
        <v>0</v>
      </c>
      <c r="I69" s="126"/>
      <c r="J69" s="126"/>
      <c r="K69" s="68">
        <f t="shared" si="13"/>
        <v>0</v>
      </c>
      <c r="L69" s="68">
        <f t="shared" si="14"/>
        <v>0</v>
      </c>
      <c r="M69" s="126"/>
      <c r="N69" s="69">
        <f t="shared" si="15"/>
        <v>0</v>
      </c>
      <c r="O69" s="109"/>
    </row>
    <row r="70" spans="2:15" ht="15.75" x14ac:dyDescent="0.25">
      <c r="B70" s="27" t="s">
        <v>204</v>
      </c>
      <c r="C70" s="209"/>
      <c r="D70" t="s">
        <v>382</v>
      </c>
      <c r="E70" s="125"/>
      <c r="F70" s="126"/>
      <c r="G70" s="126"/>
      <c r="H70" s="74">
        <f t="shared" si="12"/>
        <v>0</v>
      </c>
      <c r="I70" s="126"/>
      <c r="J70" s="126"/>
      <c r="K70" s="68">
        <f t="shared" si="13"/>
        <v>0</v>
      </c>
      <c r="L70" s="68">
        <f t="shared" si="14"/>
        <v>0</v>
      </c>
      <c r="M70" s="126"/>
      <c r="N70" s="69">
        <f t="shared" si="15"/>
        <v>0</v>
      </c>
      <c r="O70" s="109"/>
    </row>
    <row r="71" spans="2:15" ht="15.75" x14ac:dyDescent="0.25">
      <c r="B71" s="27" t="s">
        <v>205</v>
      </c>
      <c r="C71" s="209"/>
      <c r="D71" t="s">
        <v>291</v>
      </c>
      <c r="E71" s="125"/>
      <c r="F71" s="126"/>
      <c r="G71" s="126"/>
      <c r="H71" s="74">
        <f t="shared" si="12"/>
        <v>0</v>
      </c>
      <c r="I71" s="126"/>
      <c r="J71" s="126"/>
      <c r="K71" s="68">
        <f t="shared" si="13"/>
        <v>0</v>
      </c>
      <c r="L71" s="68">
        <f t="shared" si="14"/>
        <v>0</v>
      </c>
      <c r="M71" s="126"/>
      <c r="N71" s="69">
        <f t="shared" si="15"/>
        <v>0</v>
      </c>
      <c r="O71" s="109"/>
    </row>
    <row r="72" spans="2:15" ht="15.75" x14ac:dyDescent="0.25">
      <c r="B72" s="27" t="s">
        <v>206</v>
      </c>
      <c r="C72" s="209"/>
      <c r="D72" t="s">
        <v>292</v>
      </c>
      <c r="E72" s="125"/>
      <c r="F72" s="126"/>
      <c r="G72" s="126"/>
      <c r="H72" s="74">
        <f t="shared" si="12"/>
        <v>0</v>
      </c>
      <c r="I72" s="126"/>
      <c r="J72" s="126"/>
      <c r="K72" s="68">
        <f t="shared" si="13"/>
        <v>0</v>
      </c>
      <c r="L72" s="68">
        <f t="shared" si="14"/>
        <v>0</v>
      </c>
      <c r="M72" s="126"/>
      <c r="N72" s="69">
        <f t="shared" si="15"/>
        <v>0</v>
      </c>
      <c r="O72" s="109"/>
    </row>
    <row r="73" spans="2:15" ht="15.75" x14ac:dyDescent="0.25">
      <c r="B73" s="27" t="s">
        <v>207</v>
      </c>
      <c r="C73" s="209"/>
      <c r="D73" t="s">
        <v>293</v>
      </c>
      <c r="E73" s="125"/>
      <c r="F73" s="126"/>
      <c r="G73" s="126"/>
      <c r="H73" s="74">
        <f t="shared" si="12"/>
        <v>0</v>
      </c>
      <c r="I73" s="126"/>
      <c r="J73" s="126"/>
      <c r="K73" s="68">
        <f t="shared" si="13"/>
        <v>0</v>
      </c>
      <c r="L73" s="68">
        <f t="shared" si="14"/>
        <v>0</v>
      </c>
      <c r="M73" s="126"/>
      <c r="N73" s="69">
        <f t="shared" si="15"/>
        <v>0</v>
      </c>
      <c r="O73" s="109"/>
    </row>
    <row r="74" spans="2:15" ht="15.75" x14ac:dyDescent="0.25">
      <c r="B74" s="27" t="s">
        <v>208</v>
      </c>
      <c r="C74" s="209"/>
      <c r="D74" t="s">
        <v>294</v>
      </c>
      <c r="E74" s="125"/>
      <c r="F74" s="126"/>
      <c r="G74" s="126"/>
      <c r="H74" s="74">
        <f t="shared" si="12"/>
        <v>0</v>
      </c>
      <c r="I74" s="126"/>
      <c r="J74" s="126"/>
      <c r="K74" s="68">
        <f t="shared" si="13"/>
        <v>0</v>
      </c>
      <c r="L74" s="68">
        <f t="shared" si="14"/>
        <v>0</v>
      </c>
      <c r="M74" s="126"/>
      <c r="N74" s="69">
        <f t="shared" si="15"/>
        <v>0</v>
      </c>
      <c r="O74" s="109"/>
    </row>
    <row r="75" spans="2:15" ht="15.75" x14ac:dyDescent="0.25">
      <c r="B75" s="27" t="s">
        <v>209</v>
      </c>
      <c r="C75" s="209"/>
      <c r="D75" t="s">
        <v>295</v>
      </c>
      <c r="E75" s="125"/>
      <c r="F75" s="126"/>
      <c r="G75" s="126"/>
      <c r="H75" s="74">
        <f t="shared" si="12"/>
        <v>0</v>
      </c>
      <c r="I75" s="126"/>
      <c r="J75" s="126"/>
      <c r="K75" s="68">
        <f t="shared" si="13"/>
        <v>0</v>
      </c>
      <c r="L75" s="68">
        <f t="shared" si="14"/>
        <v>0</v>
      </c>
      <c r="M75" s="126"/>
      <c r="N75" s="69">
        <f t="shared" si="15"/>
        <v>0</v>
      </c>
      <c r="O75" s="109"/>
    </row>
    <row r="76" spans="2:15" ht="15.75" x14ac:dyDescent="0.25">
      <c r="B76" s="27" t="s">
        <v>428</v>
      </c>
      <c r="C76" s="209"/>
      <c r="D76" t="s">
        <v>296</v>
      </c>
      <c r="E76" s="125"/>
      <c r="F76" s="126"/>
      <c r="G76" s="126"/>
      <c r="H76" s="74">
        <f t="shared" si="12"/>
        <v>0</v>
      </c>
      <c r="I76" s="126"/>
      <c r="J76" s="126"/>
      <c r="K76" s="68">
        <f t="shared" si="13"/>
        <v>0</v>
      </c>
      <c r="L76" s="68">
        <f t="shared" si="14"/>
        <v>0</v>
      </c>
      <c r="M76" s="126"/>
      <c r="N76" s="69">
        <f t="shared" si="15"/>
        <v>0</v>
      </c>
      <c r="O76" s="109"/>
    </row>
    <row r="77" spans="2:15" ht="15.75" x14ac:dyDescent="0.25">
      <c r="B77" s="27" t="s">
        <v>429</v>
      </c>
      <c r="C77" s="209"/>
      <c r="D77" t="s">
        <v>297</v>
      </c>
      <c r="E77" s="125"/>
      <c r="F77" s="126"/>
      <c r="G77" s="126"/>
      <c r="H77" s="74">
        <f t="shared" si="12"/>
        <v>0</v>
      </c>
      <c r="I77" s="126"/>
      <c r="J77" s="126"/>
      <c r="K77" s="68">
        <f t="shared" si="13"/>
        <v>0</v>
      </c>
      <c r="L77" s="68">
        <f t="shared" si="14"/>
        <v>0</v>
      </c>
      <c r="M77" s="126"/>
      <c r="N77" s="69">
        <f t="shared" si="15"/>
        <v>0</v>
      </c>
      <c r="O77" s="109"/>
    </row>
    <row r="78" spans="2:15" ht="15.75" x14ac:dyDescent="0.25">
      <c r="B78" s="27" t="s">
        <v>76</v>
      </c>
      <c r="C78" s="209"/>
      <c r="D78" t="s">
        <v>298</v>
      </c>
      <c r="E78" s="125"/>
      <c r="F78" s="126"/>
      <c r="G78" s="126"/>
      <c r="H78" s="74">
        <f t="shared" si="12"/>
        <v>0</v>
      </c>
      <c r="I78" s="126"/>
      <c r="J78" s="126"/>
      <c r="K78" s="68">
        <v>0</v>
      </c>
      <c r="L78" s="68">
        <f t="shared" si="14"/>
        <v>0</v>
      </c>
      <c r="M78" s="126"/>
      <c r="N78" s="69">
        <f t="shared" si="15"/>
        <v>0</v>
      </c>
      <c r="O78" s="109"/>
    </row>
    <row r="79" spans="2:15" ht="15.75" x14ac:dyDescent="0.25">
      <c r="B79" s="27" t="s">
        <v>210</v>
      </c>
      <c r="C79" s="209"/>
      <c r="D79" t="s">
        <v>299</v>
      </c>
      <c r="E79" s="125"/>
      <c r="F79" s="126"/>
      <c r="G79" s="126"/>
      <c r="H79" s="74">
        <f t="shared" si="12"/>
        <v>0</v>
      </c>
      <c r="I79" s="126"/>
      <c r="J79" s="126"/>
      <c r="K79" s="68">
        <f t="shared" ref="K79:K142" si="16">I79+J79</f>
        <v>0</v>
      </c>
      <c r="L79" s="68">
        <f t="shared" si="14"/>
        <v>0</v>
      </c>
      <c r="M79" s="126"/>
      <c r="N79" s="69">
        <f t="shared" si="15"/>
        <v>0</v>
      </c>
      <c r="O79" s="109"/>
    </row>
    <row r="80" spans="2:15" ht="15.75" x14ac:dyDescent="0.25">
      <c r="B80" s="27" t="s">
        <v>211</v>
      </c>
      <c r="C80" s="209"/>
      <c r="D80" t="s">
        <v>300</v>
      </c>
      <c r="E80" s="125"/>
      <c r="F80" s="126"/>
      <c r="G80" s="126"/>
      <c r="H80" s="74">
        <f t="shared" si="12"/>
        <v>0</v>
      </c>
      <c r="I80" s="126"/>
      <c r="J80" s="126"/>
      <c r="K80" s="68">
        <f t="shared" si="16"/>
        <v>0</v>
      </c>
      <c r="L80" s="68">
        <f t="shared" si="14"/>
        <v>0</v>
      </c>
      <c r="M80" s="126"/>
      <c r="N80" s="69">
        <f t="shared" si="15"/>
        <v>0</v>
      </c>
      <c r="O80" s="109"/>
    </row>
    <row r="81" spans="2:15" ht="15.75" x14ac:dyDescent="0.25">
      <c r="B81" s="27" t="s">
        <v>212</v>
      </c>
      <c r="C81" s="209"/>
      <c r="D81" t="s">
        <v>301</v>
      </c>
      <c r="E81" s="125"/>
      <c r="F81" s="126"/>
      <c r="G81" s="126"/>
      <c r="H81" s="74">
        <f t="shared" si="12"/>
        <v>0</v>
      </c>
      <c r="I81" s="126"/>
      <c r="J81" s="126"/>
      <c r="K81" s="68">
        <f t="shared" si="16"/>
        <v>0</v>
      </c>
      <c r="L81" s="68">
        <f t="shared" si="14"/>
        <v>0</v>
      </c>
      <c r="M81" s="126"/>
      <c r="N81" s="69">
        <f t="shared" si="15"/>
        <v>0</v>
      </c>
      <c r="O81" s="109"/>
    </row>
    <row r="82" spans="2:15" ht="15.75" x14ac:dyDescent="0.25">
      <c r="B82" s="27" t="s">
        <v>213</v>
      </c>
      <c r="C82" s="209"/>
      <c r="D82" t="s">
        <v>302</v>
      </c>
      <c r="E82" s="125"/>
      <c r="F82" s="126"/>
      <c r="G82" s="126"/>
      <c r="H82" s="74">
        <f t="shared" si="12"/>
        <v>0</v>
      </c>
      <c r="I82" s="126"/>
      <c r="J82" s="126"/>
      <c r="K82" s="68">
        <f t="shared" si="16"/>
        <v>0</v>
      </c>
      <c r="L82" s="68">
        <f t="shared" si="14"/>
        <v>0</v>
      </c>
      <c r="M82" s="126"/>
      <c r="N82" s="69">
        <f t="shared" si="15"/>
        <v>0</v>
      </c>
      <c r="O82" s="109"/>
    </row>
    <row r="83" spans="2:15" ht="15.75" x14ac:dyDescent="0.25">
      <c r="B83" s="27" t="s">
        <v>214</v>
      </c>
      <c r="C83" s="209"/>
      <c r="D83" t="s">
        <v>303</v>
      </c>
      <c r="E83" s="125"/>
      <c r="F83" s="126"/>
      <c r="G83" s="126"/>
      <c r="H83" s="74">
        <f t="shared" si="12"/>
        <v>0</v>
      </c>
      <c r="I83" s="126"/>
      <c r="J83" s="126"/>
      <c r="K83" s="68">
        <f t="shared" si="16"/>
        <v>0</v>
      </c>
      <c r="L83" s="68">
        <f t="shared" si="14"/>
        <v>0</v>
      </c>
      <c r="M83" s="126"/>
      <c r="N83" s="69">
        <f t="shared" si="15"/>
        <v>0</v>
      </c>
      <c r="O83" s="109"/>
    </row>
    <row r="84" spans="2:15" ht="15.75" x14ac:dyDescent="0.25">
      <c r="B84" s="27" t="s">
        <v>215</v>
      </c>
      <c r="C84" s="209"/>
      <c r="D84" t="s">
        <v>304</v>
      </c>
      <c r="E84" s="125"/>
      <c r="F84" s="126"/>
      <c r="G84" s="126"/>
      <c r="H84" s="74">
        <f t="shared" si="12"/>
        <v>0</v>
      </c>
      <c r="I84" s="126"/>
      <c r="J84" s="126"/>
      <c r="K84" s="68">
        <f t="shared" si="16"/>
        <v>0</v>
      </c>
      <c r="L84" s="68">
        <f t="shared" si="14"/>
        <v>0</v>
      </c>
      <c r="M84" s="126"/>
      <c r="N84" s="69">
        <f t="shared" si="15"/>
        <v>0</v>
      </c>
      <c r="O84" s="109"/>
    </row>
    <row r="85" spans="2:15" ht="15.75" x14ac:dyDescent="0.25">
      <c r="B85" s="27" t="s">
        <v>216</v>
      </c>
      <c r="C85" s="209"/>
      <c r="D85" t="s">
        <v>305</v>
      </c>
      <c r="E85" s="125"/>
      <c r="F85" s="126"/>
      <c r="G85" s="126"/>
      <c r="H85" s="74">
        <f t="shared" si="12"/>
        <v>0</v>
      </c>
      <c r="I85" s="126"/>
      <c r="J85" s="126"/>
      <c r="K85" s="68">
        <f t="shared" si="16"/>
        <v>0</v>
      </c>
      <c r="L85" s="68">
        <f>+H85-K85</f>
        <v>0</v>
      </c>
      <c r="M85" s="126"/>
      <c r="N85" s="69">
        <f>+L85-M85</f>
        <v>0</v>
      </c>
      <c r="O85" s="109"/>
    </row>
    <row r="86" spans="2:15" ht="15.75" x14ac:dyDescent="0.25">
      <c r="B86" s="27" t="s">
        <v>430</v>
      </c>
      <c r="C86" s="209"/>
      <c r="D86" t="s">
        <v>306</v>
      </c>
      <c r="E86" s="125"/>
      <c r="F86" s="126"/>
      <c r="G86" s="126"/>
      <c r="H86" s="74">
        <f t="shared" si="12"/>
        <v>0</v>
      </c>
      <c r="I86" s="126"/>
      <c r="J86" s="126"/>
      <c r="K86" s="68">
        <f t="shared" si="16"/>
        <v>0</v>
      </c>
      <c r="L86" s="68">
        <f t="shared" si="14"/>
        <v>0</v>
      </c>
      <c r="M86" s="126"/>
      <c r="N86" s="69">
        <f t="shared" si="15"/>
        <v>0</v>
      </c>
      <c r="O86" s="109"/>
    </row>
    <row r="87" spans="2:15" ht="15.75" x14ac:dyDescent="0.25">
      <c r="B87" s="27" t="s">
        <v>55</v>
      </c>
      <c r="C87" s="209"/>
      <c r="D87" t="s">
        <v>307</v>
      </c>
      <c r="E87" s="125"/>
      <c r="F87" s="126"/>
      <c r="G87" s="126"/>
      <c r="H87" s="74">
        <f t="shared" si="12"/>
        <v>0</v>
      </c>
      <c r="I87" s="126"/>
      <c r="J87" s="126"/>
      <c r="K87" s="68">
        <f t="shared" si="16"/>
        <v>0</v>
      </c>
      <c r="L87" s="68">
        <f>+H87-K87</f>
        <v>0</v>
      </c>
      <c r="M87" s="126"/>
      <c r="N87" s="69">
        <f>+L87-M87</f>
        <v>0</v>
      </c>
      <c r="O87" s="109"/>
    </row>
    <row r="88" spans="2:15" ht="15.75" x14ac:dyDescent="0.25">
      <c r="B88" s="27" t="s">
        <v>217</v>
      </c>
      <c r="C88" s="209"/>
      <c r="D88" t="s">
        <v>308</v>
      </c>
      <c r="E88" s="125"/>
      <c r="F88" s="126"/>
      <c r="G88" s="126"/>
      <c r="H88" s="74">
        <f t="shared" si="12"/>
        <v>0</v>
      </c>
      <c r="I88" s="126"/>
      <c r="J88" s="126"/>
      <c r="K88" s="68">
        <f t="shared" si="16"/>
        <v>0</v>
      </c>
      <c r="L88" s="68">
        <f t="shared" si="14"/>
        <v>0</v>
      </c>
      <c r="M88" s="126"/>
      <c r="N88" s="69">
        <f t="shared" si="15"/>
        <v>0</v>
      </c>
      <c r="O88" s="109"/>
    </row>
    <row r="89" spans="2:15" ht="15.75" x14ac:dyDescent="0.25">
      <c r="B89" s="27" t="s">
        <v>218</v>
      </c>
      <c r="C89" s="209"/>
      <c r="D89" t="s">
        <v>309</v>
      </c>
      <c r="E89" s="125"/>
      <c r="F89" s="126"/>
      <c r="G89" s="126"/>
      <c r="H89" s="74">
        <f t="shared" si="12"/>
        <v>0</v>
      </c>
      <c r="I89" s="126"/>
      <c r="J89" s="126"/>
      <c r="K89" s="68">
        <f t="shared" si="16"/>
        <v>0</v>
      </c>
      <c r="L89" s="68">
        <f>+H89-K89</f>
        <v>0</v>
      </c>
      <c r="M89" s="126"/>
      <c r="N89" s="69">
        <f>+L89-M89</f>
        <v>0</v>
      </c>
      <c r="O89" s="109"/>
    </row>
    <row r="90" spans="2:15" ht="15.75" x14ac:dyDescent="0.25">
      <c r="B90" s="27" t="s">
        <v>219</v>
      </c>
      <c r="C90" s="209"/>
      <c r="D90" t="s">
        <v>310</v>
      </c>
      <c r="E90" s="125"/>
      <c r="F90" s="126"/>
      <c r="G90" s="126"/>
      <c r="H90" s="74">
        <f t="shared" si="12"/>
        <v>0</v>
      </c>
      <c r="I90" s="126"/>
      <c r="J90" s="126"/>
      <c r="K90" s="68">
        <f t="shared" si="16"/>
        <v>0</v>
      </c>
      <c r="L90" s="68">
        <f t="shared" si="14"/>
        <v>0</v>
      </c>
      <c r="M90" s="126"/>
      <c r="N90" s="69">
        <f t="shared" si="15"/>
        <v>0</v>
      </c>
      <c r="O90" s="109"/>
    </row>
    <row r="91" spans="2:15" ht="15.75" x14ac:dyDescent="0.25">
      <c r="B91" s="27" t="s">
        <v>220</v>
      </c>
      <c r="C91" s="209"/>
      <c r="D91" t="s">
        <v>311</v>
      </c>
      <c r="E91" s="125"/>
      <c r="F91" s="126"/>
      <c r="G91" s="126"/>
      <c r="H91" s="74">
        <f t="shared" si="12"/>
        <v>0</v>
      </c>
      <c r="I91" s="126"/>
      <c r="J91" s="126"/>
      <c r="K91" s="68">
        <f t="shared" si="16"/>
        <v>0</v>
      </c>
      <c r="L91" s="68">
        <f t="shared" si="14"/>
        <v>0</v>
      </c>
      <c r="M91" s="126"/>
      <c r="N91" s="69">
        <f t="shared" si="15"/>
        <v>0</v>
      </c>
      <c r="O91" s="109"/>
    </row>
    <row r="92" spans="2:15" ht="15.75" x14ac:dyDescent="0.25">
      <c r="B92" s="27" t="s">
        <v>221</v>
      </c>
      <c r="C92" s="209"/>
      <c r="D92" t="s">
        <v>312</v>
      </c>
      <c r="E92" s="125"/>
      <c r="F92" s="126"/>
      <c r="G92" s="126"/>
      <c r="H92" s="74">
        <f t="shared" si="12"/>
        <v>0</v>
      </c>
      <c r="I92" s="126"/>
      <c r="J92" s="126"/>
      <c r="K92" s="68">
        <f t="shared" si="16"/>
        <v>0</v>
      </c>
      <c r="L92" s="68">
        <f t="shared" si="14"/>
        <v>0</v>
      </c>
      <c r="M92" s="126"/>
      <c r="N92" s="69">
        <f t="shared" si="15"/>
        <v>0</v>
      </c>
      <c r="O92" s="109"/>
    </row>
    <row r="93" spans="2:15" ht="15.75" x14ac:dyDescent="0.25">
      <c r="B93" s="27" t="s">
        <v>222</v>
      </c>
      <c r="C93" s="209"/>
      <c r="D93" t="s">
        <v>313</v>
      </c>
      <c r="E93" s="125"/>
      <c r="F93" s="126"/>
      <c r="G93" s="126"/>
      <c r="H93" s="74">
        <f t="shared" si="12"/>
        <v>0</v>
      </c>
      <c r="I93" s="126"/>
      <c r="J93" s="126"/>
      <c r="K93" s="68">
        <f t="shared" si="16"/>
        <v>0</v>
      </c>
      <c r="L93" s="68">
        <f>+H93-K93</f>
        <v>0</v>
      </c>
      <c r="M93" s="126"/>
      <c r="N93" s="69">
        <f>+L93-M93</f>
        <v>0</v>
      </c>
      <c r="O93" s="109"/>
    </row>
    <row r="94" spans="2:15" ht="15.75" x14ac:dyDescent="0.25">
      <c r="B94" s="27" t="s">
        <v>223</v>
      </c>
      <c r="C94" s="209"/>
      <c r="D94" t="s">
        <v>314</v>
      </c>
      <c r="E94" s="125"/>
      <c r="F94" s="126"/>
      <c r="G94" s="126"/>
      <c r="H94" s="74">
        <f t="shared" si="12"/>
        <v>0</v>
      </c>
      <c r="I94" s="126"/>
      <c r="J94" s="126"/>
      <c r="K94" s="68">
        <f t="shared" si="16"/>
        <v>0</v>
      </c>
      <c r="L94" s="68">
        <f>+H94-K94</f>
        <v>0</v>
      </c>
      <c r="M94" s="126"/>
      <c r="N94" s="69">
        <f>+L94-M94</f>
        <v>0</v>
      </c>
      <c r="O94" s="109"/>
    </row>
    <row r="95" spans="2:15" ht="15.75" x14ac:dyDescent="0.25">
      <c r="B95" s="27" t="s">
        <v>224</v>
      </c>
      <c r="C95" s="209"/>
      <c r="D95" t="s">
        <v>315</v>
      </c>
      <c r="E95" s="125"/>
      <c r="F95" s="126"/>
      <c r="G95" s="126"/>
      <c r="H95" s="74">
        <f t="shared" si="12"/>
        <v>0</v>
      </c>
      <c r="I95" s="126"/>
      <c r="J95" s="126"/>
      <c r="K95" s="68">
        <f t="shared" si="16"/>
        <v>0</v>
      </c>
      <c r="L95" s="68">
        <f>+H95-K95</f>
        <v>0</v>
      </c>
      <c r="M95" s="126"/>
      <c r="N95" s="69">
        <f>+L95-M95</f>
        <v>0</v>
      </c>
      <c r="O95" s="109"/>
    </row>
    <row r="96" spans="2:15" ht="15.75" x14ac:dyDescent="0.25">
      <c r="B96" s="27" t="s">
        <v>225</v>
      </c>
      <c r="C96" s="209"/>
      <c r="D96" t="s">
        <v>316</v>
      </c>
      <c r="E96" s="125"/>
      <c r="F96" s="126"/>
      <c r="G96" s="126"/>
      <c r="H96" s="74">
        <f t="shared" si="12"/>
        <v>0</v>
      </c>
      <c r="I96" s="126"/>
      <c r="J96" s="126"/>
      <c r="K96" s="68">
        <f t="shared" si="16"/>
        <v>0</v>
      </c>
      <c r="L96" s="68">
        <f>+H96-K96</f>
        <v>0</v>
      </c>
      <c r="M96" s="126"/>
      <c r="N96" s="69">
        <f>+L96-M96</f>
        <v>0</v>
      </c>
      <c r="O96" s="109"/>
    </row>
    <row r="97" spans="2:15" ht="15.75" x14ac:dyDescent="0.25">
      <c r="B97" s="27" t="s">
        <v>226</v>
      </c>
      <c r="C97" s="209"/>
      <c r="D97" t="s">
        <v>383</v>
      </c>
      <c r="E97" s="125"/>
      <c r="F97" s="126"/>
      <c r="G97" s="126"/>
      <c r="H97" s="74">
        <f t="shared" si="12"/>
        <v>0</v>
      </c>
      <c r="I97" s="126"/>
      <c r="J97" s="126"/>
      <c r="K97" s="68">
        <f t="shared" si="16"/>
        <v>0</v>
      </c>
      <c r="L97" s="68">
        <f>+H97-K97</f>
        <v>0</v>
      </c>
      <c r="M97" s="126"/>
      <c r="N97" s="69">
        <f>+L97-M97</f>
        <v>0</v>
      </c>
      <c r="O97" s="109"/>
    </row>
    <row r="98" spans="2:15" ht="15.75" x14ac:dyDescent="0.25">
      <c r="B98" s="27" t="s">
        <v>37</v>
      </c>
      <c r="C98" s="209"/>
      <c r="D98" t="s">
        <v>317</v>
      </c>
      <c r="E98" s="125"/>
      <c r="F98" s="126"/>
      <c r="G98" s="126"/>
      <c r="H98" s="74">
        <f t="shared" si="12"/>
        <v>0</v>
      </c>
      <c r="I98" s="126"/>
      <c r="J98" s="126"/>
      <c r="K98" s="68">
        <f t="shared" si="16"/>
        <v>0</v>
      </c>
      <c r="L98" s="68">
        <f t="shared" si="14"/>
        <v>0</v>
      </c>
      <c r="M98" s="126"/>
      <c r="N98" s="69">
        <f t="shared" si="15"/>
        <v>0</v>
      </c>
      <c r="O98" s="109"/>
    </row>
    <row r="99" spans="2:15" ht="15.75" x14ac:dyDescent="0.25">
      <c r="B99" s="27" t="s">
        <v>227</v>
      </c>
      <c r="C99" s="209"/>
      <c r="D99" t="s">
        <v>318</v>
      </c>
      <c r="E99" s="125"/>
      <c r="F99" s="126"/>
      <c r="G99" s="126"/>
      <c r="H99" s="74">
        <f t="shared" si="12"/>
        <v>0</v>
      </c>
      <c r="I99" s="126"/>
      <c r="J99" s="126"/>
      <c r="K99" s="68">
        <f t="shared" si="16"/>
        <v>0</v>
      </c>
      <c r="L99" s="68">
        <f t="shared" si="14"/>
        <v>0</v>
      </c>
      <c r="M99" s="126"/>
      <c r="N99" s="69">
        <f t="shared" si="15"/>
        <v>0</v>
      </c>
      <c r="O99" s="21"/>
    </row>
    <row r="100" spans="2:15" ht="15.75" x14ac:dyDescent="0.25">
      <c r="B100" s="27" t="s">
        <v>228</v>
      </c>
      <c r="C100" s="209"/>
      <c r="D100" t="s">
        <v>384</v>
      </c>
      <c r="E100" s="125"/>
      <c r="F100" s="126"/>
      <c r="G100" s="126"/>
      <c r="H100" s="74">
        <f t="shared" si="12"/>
        <v>0</v>
      </c>
      <c r="I100" s="126"/>
      <c r="J100" s="126"/>
      <c r="K100" s="68">
        <f t="shared" si="16"/>
        <v>0</v>
      </c>
      <c r="L100" s="68">
        <f t="shared" si="14"/>
        <v>0</v>
      </c>
      <c r="M100" s="126"/>
      <c r="N100" s="69">
        <f t="shared" si="15"/>
        <v>0</v>
      </c>
      <c r="O100" s="109"/>
    </row>
    <row r="101" spans="2:15" ht="15.75" x14ac:dyDescent="0.25">
      <c r="B101" s="27" t="s">
        <v>229</v>
      </c>
      <c r="C101" s="209"/>
      <c r="D101" t="s">
        <v>319</v>
      </c>
      <c r="E101" s="125"/>
      <c r="F101" s="126"/>
      <c r="G101" s="126"/>
      <c r="H101" s="74">
        <f t="shared" si="12"/>
        <v>0</v>
      </c>
      <c r="I101" s="126"/>
      <c r="J101" s="126"/>
      <c r="K101" s="68">
        <f t="shared" si="16"/>
        <v>0</v>
      </c>
      <c r="L101" s="68">
        <f>+H101-K101</f>
        <v>0</v>
      </c>
      <c r="M101" s="126"/>
      <c r="N101" s="69">
        <f>+L101-M101</f>
        <v>0</v>
      </c>
      <c r="O101" s="109"/>
    </row>
    <row r="102" spans="2:15" ht="15.75" x14ac:dyDescent="0.25">
      <c r="B102" s="27" t="s">
        <v>230</v>
      </c>
      <c r="C102" s="209"/>
      <c r="D102" t="s">
        <v>320</v>
      </c>
      <c r="E102" s="125"/>
      <c r="F102" s="126"/>
      <c r="G102" s="126"/>
      <c r="H102" s="74">
        <f t="shared" si="12"/>
        <v>0</v>
      </c>
      <c r="I102" s="126"/>
      <c r="J102" s="126"/>
      <c r="K102" s="68">
        <f t="shared" si="16"/>
        <v>0</v>
      </c>
      <c r="L102" s="68">
        <f t="shared" si="14"/>
        <v>0</v>
      </c>
      <c r="M102" s="126"/>
      <c r="N102" s="69">
        <f t="shared" si="15"/>
        <v>0</v>
      </c>
      <c r="O102" s="109"/>
    </row>
    <row r="103" spans="2:15" ht="15.75" x14ac:dyDescent="0.25">
      <c r="B103" s="27" t="s">
        <v>231</v>
      </c>
      <c r="C103" s="209"/>
      <c r="D103" t="s">
        <v>321</v>
      </c>
      <c r="E103" s="125"/>
      <c r="F103" s="126"/>
      <c r="G103" s="126"/>
      <c r="H103" s="74">
        <f t="shared" si="12"/>
        <v>0</v>
      </c>
      <c r="I103" s="126"/>
      <c r="J103" s="126"/>
      <c r="K103" s="68">
        <f t="shared" si="16"/>
        <v>0</v>
      </c>
      <c r="L103" s="68">
        <f t="shared" si="14"/>
        <v>0</v>
      </c>
      <c r="M103" s="126"/>
      <c r="N103" s="69">
        <f t="shared" si="15"/>
        <v>0</v>
      </c>
      <c r="O103" s="109"/>
    </row>
    <row r="104" spans="2:15" ht="15.75" x14ac:dyDescent="0.25">
      <c r="B104" s="27" t="s">
        <v>232</v>
      </c>
      <c r="C104" s="209"/>
      <c r="D104" t="s">
        <v>322</v>
      </c>
      <c r="E104" s="125"/>
      <c r="F104" s="126"/>
      <c r="G104" s="126"/>
      <c r="H104" s="74">
        <f t="shared" si="12"/>
        <v>0</v>
      </c>
      <c r="I104" s="126"/>
      <c r="J104" s="126"/>
      <c r="K104" s="68">
        <f t="shared" si="16"/>
        <v>0</v>
      </c>
      <c r="L104" s="68">
        <f t="shared" si="14"/>
        <v>0</v>
      </c>
      <c r="M104" s="126"/>
      <c r="N104" s="69">
        <f t="shared" si="15"/>
        <v>0</v>
      </c>
      <c r="O104" s="109"/>
    </row>
    <row r="105" spans="2:15" ht="15.75" x14ac:dyDescent="0.25">
      <c r="B105" s="27" t="s">
        <v>431</v>
      </c>
      <c r="C105" s="209"/>
      <c r="D105" t="s">
        <v>323</v>
      </c>
      <c r="E105" s="125"/>
      <c r="F105" s="126"/>
      <c r="G105" s="126"/>
      <c r="H105" s="74">
        <f t="shared" si="12"/>
        <v>0</v>
      </c>
      <c r="I105" s="126"/>
      <c r="J105" s="127"/>
      <c r="K105" s="68">
        <f t="shared" si="16"/>
        <v>0</v>
      </c>
      <c r="L105" s="68">
        <f t="shared" si="14"/>
        <v>0</v>
      </c>
      <c r="M105" s="127"/>
      <c r="N105" s="69">
        <f t="shared" si="15"/>
        <v>0</v>
      </c>
      <c r="O105" s="109"/>
    </row>
    <row r="106" spans="2:15" ht="15.75" x14ac:dyDescent="0.25">
      <c r="B106" s="27" t="s">
        <v>233</v>
      </c>
      <c r="C106" s="209"/>
      <c r="D106" t="s">
        <v>324</v>
      </c>
      <c r="E106" s="125"/>
      <c r="F106" s="126"/>
      <c r="G106" s="126"/>
      <c r="H106" s="74">
        <f t="shared" si="12"/>
        <v>0</v>
      </c>
      <c r="I106" s="126"/>
      <c r="J106" s="126"/>
      <c r="K106" s="68">
        <f t="shared" si="16"/>
        <v>0</v>
      </c>
      <c r="L106" s="68">
        <f t="shared" si="14"/>
        <v>0</v>
      </c>
      <c r="M106" s="126"/>
      <c r="N106" s="69">
        <f t="shared" si="15"/>
        <v>0</v>
      </c>
      <c r="O106" s="109"/>
    </row>
    <row r="107" spans="2:15" ht="15.75" x14ac:dyDescent="0.25">
      <c r="B107" s="27" t="s">
        <v>77</v>
      </c>
      <c r="C107" s="209"/>
      <c r="D107" t="s">
        <v>325</v>
      </c>
      <c r="E107" s="125"/>
      <c r="F107" s="126"/>
      <c r="G107" s="126"/>
      <c r="H107" s="74">
        <f t="shared" si="12"/>
        <v>0</v>
      </c>
      <c r="I107" s="126"/>
      <c r="J107" s="126"/>
      <c r="K107" s="68">
        <f t="shared" si="16"/>
        <v>0</v>
      </c>
      <c r="L107" s="68">
        <f t="shared" si="14"/>
        <v>0</v>
      </c>
      <c r="M107" s="126"/>
      <c r="N107" s="69">
        <f t="shared" si="15"/>
        <v>0</v>
      </c>
      <c r="O107" s="109"/>
    </row>
    <row r="108" spans="2:15" ht="15.75" x14ac:dyDescent="0.25">
      <c r="B108" s="27" t="s">
        <v>432</v>
      </c>
      <c r="C108" s="209"/>
      <c r="D108" t="s">
        <v>385</v>
      </c>
      <c r="E108" s="125"/>
      <c r="F108" s="126"/>
      <c r="G108" s="126"/>
      <c r="H108" s="74">
        <f t="shared" si="12"/>
        <v>0</v>
      </c>
      <c r="I108" s="126"/>
      <c r="J108" s="126"/>
      <c r="K108" s="68">
        <f t="shared" si="16"/>
        <v>0</v>
      </c>
      <c r="L108" s="68">
        <f t="shared" si="14"/>
        <v>0</v>
      </c>
      <c r="M108" s="126"/>
      <c r="N108" s="69">
        <f t="shared" si="15"/>
        <v>0</v>
      </c>
      <c r="O108" s="109"/>
    </row>
    <row r="109" spans="2:15" ht="15.75" x14ac:dyDescent="0.25">
      <c r="B109" s="27" t="s">
        <v>234</v>
      </c>
      <c r="C109" s="209"/>
      <c r="D109" t="s">
        <v>386</v>
      </c>
      <c r="E109" s="125"/>
      <c r="F109" s="126"/>
      <c r="G109" s="126"/>
      <c r="H109" s="74">
        <f t="shared" si="12"/>
        <v>0</v>
      </c>
      <c r="I109" s="126"/>
      <c r="J109" s="126"/>
      <c r="K109" s="68">
        <f t="shared" si="16"/>
        <v>0</v>
      </c>
      <c r="L109" s="68">
        <f t="shared" si="14"/>
        <v>0</v>
      </c>
      <c r="M109" s="126"/>
      <c r="N109" s="69">
        <f t="shared" si="15"/>
        <v>0</v>
      </c>
      <c r="O109" s="109"/>
    </row>
    <row r="110" spans="2:15" ht="15.75" x14ac:dyDescent="0.25">
      <c r="B110" s="27" t="s">
        <v>38</v>
      </c>
      <c r="C110" s="209"/>
      <c r="D110" t="s">
        <v>387</v>
      </c>
      <c r="E110" s="125"/>
      <c r="F110" s="126"/>
      <c r="G110" s="126"/>
      <c r="H110" s="74">
        <f t="shared" si="12"/>
        <v>0</v>
      </c>
      <c r="I110" s="126"/>
      <c r="J110" s="126"/>
      <c r="K110" s="68">
        <f t="shared" si="16"/>
        <v>0</v>
      </c>
      <c r="L110" s="68">
        <f t="shared" si="14"/>
        <v>0</v>
      </c>
      <c r="M110" s="126"/>
      <c r="N110" s="69">
        <f t="shared" si="15"/>
        <v>0</v>
      </c>
      <c r="O110" s="109"/>
    </row>
    <row r="111" spans="2:15" ht="15.75" x14ac:dyDescent="0.25">
      <c r="B111" s="27" t="s">
        <v>235</v>
      </c>
      <c r="C111" s="209"/>
      <c r="D111" t="s">
        <v>388</v>
      </c>
      <c r="E111" s="125"/>
      <c r="F111" s="126"/>
      <c r="G111" s="126"/>
      <c r="H111" s="74">
        <f t="shared" si="12"/>
        <v>0</v>
      </c>
      <c r="I111" s="126"/>
      <c r="J111" s="126"/>
      <c r="K111" s="68">
        <f t="shared" si="16"/>
        <v>0</v>
      </c>
      <c r="L111" s="68">
        <f t="shared" si="14"/>
        <v>0</v>
      </c>
      <c r="M111" s="126"/>
      <c r="N111" s="69">
        <f t="shared" si="15"/>
        <v>0</v>
      </c>
      <c r="O111" s="109"/>
    </row>
    <row r="112" spans="2:15" ht="15.75" x14ac:dyDescent="0.25">
      <c r="B112" s="27" t="s">
        <v>236</v>
      </c>
      <c r="C112" s="209"/>
      <c r="D112" t="s">
        <v>389</v>
      </c>
      <c r="E112" s="125"/>
      <c r="F112" s="126"/>
      <c r="G112" s="126"/>
      <c r="H112" s="74">
        <f t="shared" si="12"/>
        <v>0</v>
      </c>
      <c r="I112" s="126"/>
      <c r="J112" s="126"/>
      <c r="K112" s="68">
        <f t="shared" si="16"/>
        <v>0</v>
      </c>
      <c r="L112" s="68">
        <f t="shared" si="14"/>
        <v>0</v>
      </c>
      <c r="M112" s="126"/>
      <c r="N112" s="69">
        <f t="shared" si="15"/>
        <v>0</v>
      </c>
      <c r="O112" s="109"/>
    </row>
    <row r="113" spans="2:15" ht="15.75" x14ac:dyDescent="0.25">
      <c r="B113" s="27" t="s">
        <v>237</v>
      </c>
      <c r="C113" s="209"/>
      <c r="D113" t="s">
        <v>326</v>
      </c>
      <c r="E113" s="125"/>
      <c r="F113" s="126"/>
      <c r="G113" s="126"/>
      <c r="H113" s="74">
        <f t="shared" si="12"/>
        <v>0</v>
      </c>
      <c r="I113" s="126"/>
      <c r="J113" s="126"/>
      <c r="K113" s="68">
        <f t="shared" si="16"/>
        <v>0</v>
      </c>
      <c r="L113" s="68">
        <f>+H113-K113</f>
        <v>0</v>
      </c>
      <c r="M113" s="126"/>
      <c r="N113" s="69">
        <f>+L113-M113</f>
        <v>0</v>
      </c>
      <c r="O113" s="109"/>
    </row>
    <row r="114" spans="2:15" ht="15.75" x14ac:dyDescent="0.25">
      <c r="B114" s="27" t="s">
        <v>238</v>
      </c>
      <c r="C114" s="209"/>
      <c r="D114" t="s">
        <v>327</v>
      </c>
      <c r="E114" s="125"/>
      <c r="F114" s="126"/>
      <c r="G114" s="126"/>
      <c r="H114" s="74">
        <f t="shared" si="12"/>
        <v>0</v>
      </c>
      <c r="I114" s="126"/>
      <c r="J114" s="126"/>
      <c r="K114" s="68">
        <f t="shared" si="16"/>
        <v>0</v>
      </c>
      <c r="L114" s="68">
        <f t="shared" si="14"/>
        <v>0</v>
      </c>
      <c r="M114" s="126"/>
      <c r="N114" s="69">
        <f t="shared" si="15"/>
        <v>0</v>
      </c>
      <c r="O114" s="109"/>
    </row>
    <row r="115" spans="2:15" ht="15.75" x14ac:dyDescent="0.25">
      <c r="B115" s="27" t="s">
        <v>239</v>
      </c>
      <c r="C115" s="209"/>
      <c r="D115" t="s">
        <v>328</v>
      </c>
      <c r="E115" s="125"/>
      <c r="F115" s="126"/>
      <c r="G115" s="126"/>
      <c r="H115" s="74">
        <f t="shared" si="12"/>
        <v>0</v>
      </c>
      <c r="I115" s="126"/>
      <c r="J115" s="126"/>
      <c r="K115" s="68">
        <f t="shared" si="16"/>
        <v>0</v>
      </c>
      <c r="L115" s="68">
        <f t="shared" si="14"/>
        <v>0</v>
      </c>
      <c r="M115" s="126"/>
      <c r="N115" s="69">
        <f t="shared" si="15"/>
        <v>0</v>
      </c>
      <c r="O115" s="109"/>
    </row>
    <row r="116" spans="2:15" ht="15.75" x14ac:dyDescent="0.25">
      <c r="B116" s="27" t="s">
        <v>240</v>
      </c>
      <c r="C116" s="209"/>
      <c r="D116" t="s">
        <v>329</v>
      </c>
      <c r="E116" s="125"/>
      <c r="F116" s="126"/>
      <c r="G116" s="126"/>
      <c r="H116" s="74">
        <f t="shared" si="12"/>
        <v>0</v>
      </c>
      <c r="I116" s="126"/>
      <c r="J116" s="126"/>
      <c r="K116" s="68">
        <f t="shared" si="16"/>
        <v>0</v>
      </c>
      <c r="L116" s="68">
        <f t="shared" si="14"/>
        <v>0</v>
      </c>
      <c r="M116" s="126"/>
      <c r="N116" s="69">
        <f t="shared" si="15"/>
        <v>0</v>
      </c>
      <c r="O116" s="109"/>
    </row>
    <row r="117" spans="2:15" ht="15.75" x14ac:dyDescent="0.25">
      <c r="B117" s="27" t="s">
        <v>241</v>
      </c>
      <c r="C117" s="209"/>
      <c r="D117" t="s">
        <v>330</v>
      </c>
      <c r="E117" s="125"/>
      <c r="F117" s="126"/>
      <c r="G117" s="126"/>
      <c r="H117" s="74">
        <f t="shared" si="12"/>
        <v>0</v>
      </c>
      <c r="I117" s="126"/>
      <c r="J117" s="126"/>
      <c r="K117" s="68">
        <f t="shared" si="16"/>
        <v>0</v>
      </c>
      <c r="L117" s="68">
        <f t="shared" si="14"/>
        <v>0</v>
      </c>
      <c r="M117" s="126"/>
      <c r="N117" s="69">
        <f t="shared" si="15"/>
        <v>0</v>
      </c>
      <c r="O117" s="109"/>
    </row>
    <row r="118" spans="2:15" ht="15.75" x14ac:dyDescent="0.25">
      <c r="B118" s="27" t="s">
        <v>242</v>
      </c>
      <c r="C118" s="209"/>
      <c r="D118" t="s">
        <v>331</v>
      </c>
      <c r="E118" s="125"/>
      <c r="F118" s="126"/>
      <c r="G118" s="126"/>
      <c r="H118" s="74">
        <f t="shared" si="12"/>
        <v>0</v>
      </c>
      <c r="I118" s="126"/>
      <c r="J118" s="126"/>
      <c r="K118" s="68">
        <f t="shared" si="16"/>
        <v>0</v>
      </c>
      <c r="L118" s="68">
        <f>+H118-K118</f>
        <v>0</v>
      </c>
      <c r="M118" s="126"/>
      <c r="N118" s="69">
        <f>+L118-M118</f>
        <v>0</v>
      </c>
      <c r="O118" s="109"/>
    </row>
    <row r="119" spans="2:15" ht="15.75" x14ac:dyDescent="0.25">
      <c r="B119" s="27" t="s">
        <v>56</v>
      </c>
      <c r="C119" s="209"/>
      <c r="D119" t="s">
        <v>332</v>
      </c>
      <c r="E119" s="125"/>
      <c r="F119" s="126"/>
      <c r="G119" s="126"/>
      <c r="H119" s="74">
        <f t="shared" ref="H119:H172" si="17">SUM(F119:G119)</f>
        <v>0</v>
      </c>
      <c r="I119" s="126"/>
      <c r="J119" s="126"/>
      <c r="K119" s="68">
        <f t="shared" si="16"/>
        <v>0</v>
      </c>
      <c r="L119" s="68">
        <f t="shared" si="14"/>
        <v>0</v>
      </c>
      <c r="M119" s="126"/>
      <c r="N119" s="69">
        <f t="shared" si="15"/>
        <v>0</v>
      </c>
      <c r="O119" s="109"/>
    </row>
    <row r="120" spans="2:15" ht="15.75" x14ac:dyDescent="0.25">
      <c r="B120" s="27" t="s">
        <v>105</v>
      </c>
      <c r="C120" s="209"/>
      <c r="D120" t="s">
        <v>333</v>
      </c>
      <c r="E120" s="125"/>
      <c r="F120" s="126"/>
      <c r="G120" s="126"/>
      <c r="H120" s="74">
        <f t="shared" si="17"/>
        <v>0</v>
      </c>
      <c r="I120" s="126"/>
      <c r="J120" s="126"/>
      <c r="K120" s="68">
        <f t="shared" si="16"/>
        <v>0</v>
      </c>
      <c r="L120" s="68">
        <f t="shared" si="14"/>
        <v>0</v>
      </c>
      <c r="M120" s="126"/>
      <c r="N120" s="69">
        <f t="shared" si="15"/>
        <v>0</v>
      </c>
      <c r="O120" s="109"/>
    </row>
    <row r="121" spans="2:15" ht="15.75" x14ac:dyDescent="0.25">
      <c r="B121" s="27" t="s">
        <v>433</v>
      </c>
      <c r="C121" s="209"/>
      <c r="D121" t="s">
        <v>334</v>
      </c>
      <c r="E121" s="125"/>
      <c r="F121" s="126"/>
      <c r="G121" s="126"/>
      <c r="H121" s="74">
        <f t="shared" si="17"/>
        <v>0</v>
      </c>
      <c r="I121" s="126"/>
      <c r="J121" s="126"/>
      <c r="K121" s="68">
        <f t="shared" si="16"/>
        <v>0</v>
      </c>
      <c r="L121" s="68">
        <f t="shared" si="14"/>
        <v>0</v>
      </c>
      <c r="M121" s="126"/>
      <c r="N121" s="69">
        <f t="shared" si="15"/>
        <v>0</v>
      </c>
      <c r="O121" s="109"/>
    </row>
    <row r="122" spans="2:15" ht="15.75" x14ac:dyDescent="0.25">
      <c r="B122" s="27" t="s">
        <v>243</v>
      </c>
      <c r="C122" s="209"/>
      <c r="D122" t="s">
        <v>390</v>
      </c>
      <c r="E122" s="125"/>
      <c r="F122" s="126"/>
      <c r="G122" s="126"/>
      <c r="H122" s="74">
        <f t="shared" si="17"/>
        <v>0</v>
      </c>
      <c r="I122" s="126"/>
      <c r="J122" s="126"/>
      <c r="K122" s="68">
        <f t="shared" si="16"/>
        <v>0</v>
      </c>
      <c r="L122" s="68">
        <f t="shared" si="14"/>
        <v>0</v>
      </c>
      <c r="M122" s="126"/>
      <c r="N122" s="69">
        <f t="shared" si="15"/>
        <v>0</v>
      </c>
      <c r="O122" s="109"/>
    </row>
    <row r="123" spans="2:15" ht="15.75" x14ac:dyDescent="0.25">
      <c r="B123" s="27" t="s">
        <v>244</v>
      </c>
      <c r="C123" s="209"/>
      <c r="D123" t="s">
        <v>335</v>
      </c>
      <c r="E123" s="125"/>
      <c r="F123" s="126"/>
      <c r="G123" s="126"/>
      <c r="H123" s="74">
        <f t="shared" si="17"/>
        <v>0</v>
      </c>
      <c r="I123" s="126"/>
      <c r="J123" s="126"/>
      <c r="K123" s="68">
        <f t="shared" si="16"/>
        <v>0</v>
      </c>
      <c r="L123" s="68">
        <f t="shared" si="14"/>
        <v>0</v>
      </c>
      <c r="M123" s="126"/>
      <c r="N123" s="69">
        <f t="shared" si="15"/>
        <v>0</v>
      </c>
      <c r="O123" s="109"/>
    </row>
    <row r="124" spans="2:15" ht="15.75" x14ac:dyDescent="0.25">
      <c r="B124" s="27" t="s">
        <v>245</v>
      </c>
      <c r="C124" s="209"/>
      <c r="D124" t="s">
        <v>336</v>
      </c>
      <c r="E124" s="125"/>
      <c r="F124" s="126"/>
      <c r="G124" s="126"/>
      <c r="H124" s="74">
        <f t="shared" si="17"/>
        <v>0</v>
      </c>
      <c r="I124" s="126"/>
      <c r="J124" s="126"/>
      <c r="K124" s="68">
        <f t="shared" si="16"/>
        <v>0</v>
      </c>
      <c r="L124" s="68">
        <f t="shared" si="14"/>
        <v>0</v>
      </c>
      <c r="M124" s="126"/>
      <c r="N124" s="69">
        <f t="shared" si="15"/>
        <v>0</v>
      </c>
      <c r="O124" s="109"/>
    </row>
    <row r="125" spans="2:15" ht="15.75" x14ac:dyDescent="0.25">
      <c r="B125" s="27" t="s">
        <v>106</v>
      </c>
      <c r="C125" s="209"/>
      <c r="D125" t="s">
        <v>337</v>
      </c>
      <c r="E125" s="125"/>
      <c r="F125" s="126"/>
      <c r="G125" s="126"/>
      <c r="H125" s="74">
        <f t="shared" si="17"/>
        <v>0</v>
      </c>
      <c r="I125" s="126"/>
      <c r="J125" s="126"/>
      <c r="K125" s="68">
        <f t="shared" si="16"/>
        <v>0</v>
      </c>
      <c r="L125" s="68">
        <f t="shared" si="14"/>
        <v>0</v>
      </c>
      <c r="M125" s="126"/>
      <c r="N125" s="69">
        <f t="shared" si="15"/>
        <v>0</v>
      </c>
      <c r="O125" s="109"/>
    </row>
    <row r="126" spans="2:15" ht="15.75" x14ac:dyDescent="0.25">
      <c r="B126" s="27" t="s">
        <v>39</v>
      </c>
      <c r="C126" s="209"/>
      <c r="D126" t="s">
        <v>338</v>
      </c>
      <c r="E126" s="125"/>
      <c r="F126" s="126"/>
      <c r="G126" s="126"/>
      <c r="H126" s="74">
        <f t="shared" si="17"/>
        <v>0</v>
      </c>
      <c r="I126" s="126"/>
      <c r="J126" s="126"/>
      <c r="K126" s="68">
        <f t="shared" si="16"/>
        <v>0</v>
      </c>
      <c r="L126" s="68">
        <f t="shared" si="14"/>
        <v>0</v>
      </c>
      <c r="M126" s="126"/>
      <c r="N126" s="69">
        <f t="shared" si="15"/>
        <v>0</v>
      </c>
      <c r="O126" s="109"/>
    </row>
    <row r="127" spans="2:15" ht="15.75" x14ac:dyDescent="0.25">
      <c r="B127" s="27" t="s">
        <v>434</v>
      </c>
      <c r="C127" s="209"/>
      <c r="D127" t="s">
        <v>391</v>
      </c>
      <c r="E127" s="125"/>
      <c r="F127" s="126"/>
      <c r="G127" s="126"/>
      <c r="H127" s="74">
        <f t="shared" si="17"/>
        <v>0</v>
      </c>
      <c r="I127" s="126"/>
      <c r="J127" s="126"/>
      <c r="K127" s="72">
        <f t="shared" si="16"/>
        <v>0</v>
      </c>
      <c r="L127" s="72">
        <f t="shared" si="14"/>
        <v>0</v>
      </c>
      <c r="M127" s="126"/>
      <c r="N127" s="69">
        <f t="shared" si="15"/>
        <v>0</v>
      </c>
      <c r="O127" s="109"/>
    </row>
    <row r="128" spans="2:15" ht="15.75" x14ac:dyDescent="0.25">
      <c r="B128" s="27" t="s">
        <v>246</v>
      </c>
      <c r="C128" s="209"/>
      <c r="D128" t="s">
        <v>339</v>
      </c>
      <c r="E128" s="125"/>
      <c r="F128" s="126"/>
      <c r="G128" s="126"/>
      <c r="H128" s="74">
        <f t="shared" si="17"/>
        <v>0</v>
      </c>
      <c r="I128" s="126"/>
      <c r="J128" s="126"/>
      <c r="K128" s="72">
        <f t="shared" si="16"/>
        <v>0</v>
      </c>
      <c r="L128" s="72">
        <f t="shared" ref="L128:L172" si="18">+H128-K128</f>
        <v>0</v>
      </c>
      <c r="M128" s="126"/>
      <c r="N128" s="69">
        <f t="shared" ref="N128:N172" si="19">+L128-M128</f>
        <v>0</v>
      </c>
      <c r="O128" s="109"/>
    </row>
    <row r="129" spans="2:15" ht="15.75" x14ac:dyDescent="0.25">
      <c r="B129" s="27" t="s">
        <v>247</v>
      </c>
      <c r="C129" s="210"/>
      <c r="D129" t="s">
        <v>340</v>
      </c>
      <c r="E129" s="125"/>
      <c r="F129" s="126"/>
      <c r="G129" s="126"/>
      <c r="H129" s="74">
        <f t="shared" si="17"/>
        <v>0</v>
      </c>
      <c r="I129" s="126"/>
      <c r="J129" s="126"/>
      <c r="K129" s="72">
        <f t="shared" si="16"/>
        <v>0</v>
      </c>
      <c r="L129" s="72">
        <f t="shared" si="18"/>
        <v>0</v>
      </c>
      <c r="M129" s="126"/>
      <c r="N129" s="69">
        <f t="shared" si="19"/>
        <v>0</v>
      </c>
      <c r="O129" s="109"/>
    </row>
    <row r="130" spans="2:15" ht="15.75" x14ac:dyDescent="0.25">
      <c r="B130" s="27" t="s">
        <v>248</v>
      </c>
      <c r="C130" s="210"/>
      <c r="D130" t="s">
        <v>341</v>
      </c>
      <c r="E130" s="125"/>
      <c r="F130" s="126"/>
      <c r="G130" s="126"/>
      <c r="H130" s="74">
        <f t="shared" si="17"/>
        <v>0</v>
      </c>
      <c r="I130" s="126"/>
      <c r="J130" s="126"/>
      <c r="K130" s="72">
        <f t="shared" si="16"/>
        <v>0</v>
      </c>
      <c r="L130" s="72">
        <f t="shared" si="18"/>
        <v>0</v>
      </c>
      <c r="M130" s="126"/>
      <c r="N130" s="69">
        <f t="shared" si="19"/>
        <v>0</v>
      </c>
      <c r="O130" s="109"/>
    </row>
    <row r="131" spans="2:15" ht="15.75" x14ac:dyDescent="0.25">
      <c r="B131" s="27" t="s">
        <v>435</v>
      </c>
      <c r="C131" s="210"/>
      <c r="D131" t="s">
        <v>342</v>
      </c>
      <c r="E131" s="125"/>
      <c r="F131" s="126"/>
      <c r="G131" s="126"/>
      <c r="H131" s="74">
        <f t="shared" si="17"/>
        <v>0</v>
      </c>
      <c r="I131" s="126"/>
      <c r="J131" s="126"/>
      <c r="K131" s="72">
        <f t="shared" si="16"/>
        <v>0</v>
      </c>
      <c r="L131" s="72">
        <f t="shared" si="18"/>
        <v>0</v>
      </c>
      <c r="M131" s="126"/>
      <c r="N131" s="69">
        <f t="shared" si="19"/>
        <v>0</v>
      </c>
      <c r="O131" s="109"/>
    </row>
    <row r="132" spans="2:15" ht="15.75" x14ac:dyDescent="0.25">
      <c r="B132" s="27" t="s">
        <v>436</v>
      </c>
      <c r="C132" s="210"/>
      <c r="D132" t="s">
        <v>343</v>
      </c>
      <c r="E132" s="125"/>
      <c r="F132" s="126"/>
      <c r="G132" s="126"/>
      <c r="H132" s="74">
        <f t="shared" si="17"/>
        <v>0</v>
      </c>
      <c r="I132" s="126"/>
      <c r="J132" s="126"/>
      <c r="K132" s="72">
        <f t="shared" si="16"/>
        <v>0</v>
      </c>
      <c r="L132" s="72">
        <f t="shared" si="18"/>
        <v>0</v>
      </c>
      <c r="M132" s="126"/>
      <c r="N132" s="69">
        <f t="shared" si="19"/>
        <v>0</v>
      </c>
      <c r="O132" s="109"/>
    </row>
    <row r="133" spans="2:15" ht="15.75" x14ac:dyDescent="0.25">
      <c r="B133" s="27" t="s">
        <v>40</v>
      </c>
      <c r="C133" s="210"/>
      <c r="D133" t="s">
        <v>344</v>
      </c>
      <c r="E133" s="125"/>
      <c r="F133" s="126"/>
      <c r="G133" s="126"/>
      <c r="H133" s="74">
        <f t="shared" si="17"/>
        <v>0</v>
      </c>
      <c r="I133" s="126"/>
      <c r="J133" s="126"/>
      <c r="K133" s="72">
        <f t="shared" si="16"/>
        <v>0</v>
      </c>
      <c r="L133" s="72">
        <f t="shared" si="18"/>
        <v>0</v>
      </c>
      <c r="M133" s="126"/>
      <c r="N133" s="69">
        <f t="shared" si="19"/>
        <v>0</v>
      </c>
      <c r="O133" s="109"/>
    </row>
    <row r="134" spans="2:15" ht="15.75" x14ac:dyDescent="0.25">
      <c r="B134" s="27" t="s">
        <v>41</v>
      </c>
      <c r="C134" s="210"/>
      <c r="D134" t="s">
        <v>345</v>
      </c>
      <c r="E134" s="125"/>
      <c r="F134" s="126"/>
      <c r="G134" s="126"/>
      <c r="H134" s="74">
        <f t="shared" si="17"/>
        <v>0</v>
      </c>
      <c r="I134" s="126"/>
      <c r="J134" s="126"/>
      <c r="K134" s="72">
        <f t="shared" si="16"/>
        <v>0</v>
      </c>
      <c r="L134" s="72">
        <f t="shared" si="18"/>
        <v>0</v>
      </c>
      <c r="M134" s="126"/>
      <c r="N134" s="69">
        <f t="shared" si="19"/>
        <v>0</v>
      </c>
      <c r="O134" s="109"/>
    </row>
    <row r="135" spans="2:15" ht="15.75" x14ac:dyDescent="0.25">
      <c r="B135" s="27" t="s">
        <v>249</v>
      </c>
      <c r="C135" s="210"/>
      <c r="D135" t="s">
        <v>346</v>
      </c>
      <c r="E135" s="125"/>
      <c r="F135" s="126"/>
      <c r="G135" s="126"/>
      <c r="H135" s="74">
        <f t="shared" si="17"/>
        <v>0</v>
      </c>
      <c r="I135" s="126"/>
      <c r="J135" s="126"/>
      <c r="K135" s="72">
        <f t="shared" si="16"/>
        <v>0</v>
      </c>
      <c r="L135" s="72">
        <f t="shared" si="18"/>
        <v>0</v>
      </c>
      <c r="M135" s="126"/>
      <c r="N135" s="69">
        <f t="shared" si="19"/>
        <v>0</v>
      </c>
      <c r="O135" s="109"/>
    </row>
    <row r="136" spans="2:15" ht="15.75" x14ac:dyDescent="0.25">
      <c r="B136" s="27" t="s">
        <v>250</v>
      </c>
      <c r="C136" s="210"/>
      <c r="D136" t="s">
        <v>347</v>
      </c>
      <c r="E136" s="125"/>
      <c r="F136" s="126"/>
      <c r="G136" s="126"/>
      <c r="H136" s="74">
        <f t="shared" si="17"/>
        <v>0</v>
      </c>
      <c r="I136" s="126"/>
      <c r="J136" s="126"/>
      <c r="K136" s="72">
        <f t="shared" si="16"/>
        <v>0</v>
      </c>
      <c r="L136" s="72">
        <f t="shared" si="18"/>
        <v>0</v>
      </c>
      <c r="M136" s="126"/>
      <c r="N136" s="69">
        <f t="shared" si="19"/>
        <v>0</v>
      </c>
      <c r="O136" s="109"/>
    </row>
    <row r="137" spans="2:15" ht="15.75" x14ac:dyDescent="0.25">
      <c r="B137" s="27" t="s">
        <v>251</v>
      </c>
      <c r="C137" s="210"/>
      <c r="D137" t="s">
        <v>348</v>
      </c>
      <c r="E137" s="125"/>
      <c r="F137" s="126"/>
      <c r="G137" s="126"/>
      <c r="H137" s="74">
        <f t="shared" si="17"/>
        <v>0</v>
      </c>
      <c r="I137" s="126"/>
      <c r="J137" s="126"/>
      <c r="K137" s="72">
        <f t="shared" si="16"/>
        <v>0</v>
      </c>
      <c r="L137" s="72">
        <f t="shared" si="18"/>
        <v>0</v>
      </c>
      <c r="M137" s="126"/>
      <c r="N137" s="69">
        <f t="shared" si="19"/>
        <v>0</v>
      </c>
      <c r="O137" s="109"/>
    </row>
    <row r="138" spans="2:15" ht="15.75" x14ac:dyDescent="0.25">
      <c r="B138" s="27" t="s">
        <v>252</v>
      </c>
      <c r="C138" s="210"/>
      <c r="D138" t="s">
        <v>349</v>
      </c>
      <c r="E138" s="125"/>
      <c r="F138" s="126"/>
      <c r="G138" s="126"/>
      <c r="H138" s="74">
        <f t="shared" si="17"/>
        <v>0</v>
      </c>
      <c r="I138" s="126"/>
      <c r="J138" s="126"/>
      <c r="K138" s="72">
        <f t="shared" si="16"/>
        <v>0</v>
      </c>
      <c r="L138" s="72">
        <f t="shared" si="18"/>
        <v>0</v>
      </c>
      <c r="M138" s="126"/>
      <c r="N138" s="69">
        <f t="shared" si="19"/>
        <v>0</v>
      </c>
      <c r="O138" s="109"/>
    </row>
    <row r="139" spans="2:15" ht="15.75" x14ac:dyDescent="0.25">
      <c r="B139" s="27" t="s">
        <v>437</v>
      </c>
      <c r="C139" s="210"/>
      <c r="D139" t="s">
        <v>350</v>
      </c>
      <c r="E139" s="125"/>
      <c r="F139" s="126"/>
      <c r="G139" s="126"/>
      <c r="H139" s="74">
        <f t="shared" si="17"/>
        <v>0</v>
      </c>
      <c r="I139" s="126"/>
      <c r="J139" s="126"/>
      <c r="K139" s="72">
        <f t="shared" si="16"/>
        <v>0</v>
      </c>
      <c r="L139" s="72">
        <f t="shared" si="18"/>
        <v>0</v>
      </c>
      <c r="M139" s="126"/>
      <c r="N139" s="69">
        <f t="shared" si="19"/>
        <v>0</v>
      </c>
      <c r="O139" s="109"/>
    </row>
    <row r="140" spans="2:15" ht="15.75" x14ac:dyDescent="0.25">
      <c r="B140" s="27" t="s">
        <v>253</v>
      </c>
      <c r="C140" s="210"/>
      <c r="D140" t="s">
        <v>351</v>
      </c>
      <c r="E140" s="125"/>
      <c r="F140" s="126"/>
      <c r="G140" s="126"/>
      <c r="H140" s="74">
        <f t="shared" si="17"/>
        <v>0</v>
      </c>
      <c r="I140" s="126"/>
      <c r="J140" s="126"/>
      <c r="K140" s="72">
        <f t="shared" si="16"/>
        <v>0</v>
      </c>
      <c r="L140" s="72">
        <f t="shared" si="18"/>
        <v>0</v>
      </c>
      <c r="M140" s="126"/>
      <c r="N140" s="69">
        <f t="shared" si="19"/>
        <v>0</v>
      </c>
      <c r="O140" s="109"/>
    </row>
    <row r="141" spans="2:15" ht="15.75" x14ac:dyDescent="0.25">
      <c r="B141" s="27" t="s">
        <v>438</v>
      </c>
      <c r="C141" s="210"/>
      <c r="D141" t="s">
        <v>392</v>
      </c>
      <c r="E141" s="125"/>
      <c r="F141" s="126"/>
      <c r="G141" s="126"/>
      <c r="H141" s="74">
        <f t="shared" si="17"/>
        <v>0</v>
      </c>
      <c r="I141" s="126"/>
      <c r="J141" s="126"/>
      <c r="K141" s="72">
        <f t="shared" si="16"/>
        <v>0</v>
      </c>
      <c r="L141" s="72">
        <f t="shared" si="18"/>
        <v>0</v>
      </c>
      <c r="M141" s="126"/>
      <c r="N141" s="69">
        <f t="shared" si="19"/>
        <v>0</v>
      </c>
      <c r="O141" s="109"/>
    </row>
    <row r="142" spans="2:15" ht="15.75" x14ac:dyDescent="0.25">
      <c r="B142" s="27" t="s">
        <v>254</v>
      </c>
      <c r="C142" s="210"/>
      <c r="D142" t="s">
        <v>393</v>
      </c>
      <c r="E142" s="125"/>
      <c r="F142" s="126"/>
      <c r="G142" s="126"/>
      <c r="H142" s="74">
        <f t="shared" si="17"/>
        <v>0</v>
      </c>
      <c r="I142" s="126"/>
      <c r="J142" s="126"/>
      <c r="K142" s="72">
        <f t="shared" si="16"/>
        <v>0</v>
      </c>
      <c r="L142" s="72">
        <f t="shared" si="18"/>
        <v>0</v>
      </c>
      <c r="M142" s="126"/>
      <c r="N142" s="69">
        <f t="shared" si="19"/>
        <v>0</v>
      </c>
      <c r="O142" s="109"/>
    </row>
    <row r="143" spans="2:15" ht="15.75" x14ac:dyDescent="0.25">
      <c r="B143" s="27" t="s">
        <v>255</v>
      </c>
      <c r="C143" s="210"/>
      <c r="D143" t="s">
        <v>394</v>
      </c>
      <c r="E143" s="125"/>
      <c r="F143" s="126"/>
      <c r="G143" s="126"/>
      <c r="H143" s="74">
        <f t="shared" si="17"/>
        <v>0</v>
      </c>
      <c r="I143" s="126"/>
      <c r="J143" s="126"/>
      <c r="K143" s="72">
        <f t="shared" ref="K143:K172" si="20">I143+J143</f>
        <v>0</v>
      </c>
      <c r="L143" s="72">
        <f t="shared" si="18"/>
        <v>0</v>
      </c>
      <c r="M143" s="126"/>
      <c r="N143" s="69">
        <f t="shared" si="19"/>
        <v>0</v>
      </c>
      <c r="O143" s="109"/>
    </row>
    <row r="144" spans="2:15" ht="15.75" x14ac:dyDescent="0.25">
      <c r="B144" s="27" t="s">
        <v>256</v>
      </c>
      <c r="C144" s="210"/>
      <c r="D144" t="s">
        <v>352</v>
      </c>
      <c r="E144" s="125"/>
      <c r="F144" s="126"/>
      <c r="G144" s="126"/>
      <c r="H144" s="74">
        <f t="shared" si="17"/>
        <v>0</v>
      </c>
      <c r="I144" s="126"/>
      <c r="J144" s="126"/>
      <c r="K144" s="72">
        <f t="shared" si="20"/>
        <v>0</v>
      </c>
      <c r="L144" s="72">
        <f t="shared" si="18"/>
        <v>0</v>
      </c>
      <c r="M144" s="126"/>
      <c r="N144" s="69">
        <f t="shared" si="19"/>
        <v>0</v>
      </c>
      <c r="O144" s="109"/>
    </row>
    <row r="145" spans="2:15" ht="15.75" x14ac:dyDescent="0.25">
      <c r="B145" s="27" t="s">
        <v>439</v>
      </c>
      <c r="C145" s="210"/>
      <c r="D145" t="s">
        <v>353</v>
      </c>
      <c r="E145" s="125"/>
      <c r="F145" s="126"/>
      <c r="G145" s="126"/>
      <c r="H145" s="74">
        <f t="shared" si="17"/>
        <v>0</v>
      </c>
      <c r="I145" s="126"/>
      <c r="J145" s="126"/>
      <c r="K145" s="72">
        <f t="shared" si="20"/>
        <v>0</v>
      </c>
      <c r="L145" s="72">
        <f t="shared" si="18"/>
        <v>0</v>
      </c>
      <c r="M145" s="126"/>
      <c r="N145" s="69">
        <f t="shared" si="19"/>
        <v>0</v>
      </c>
      <c r="O145" s="109"/>
    </row>
    <row r="146" spans="2:15" ht="15.75" x14ac:dyDescent="0.25">
      <c r="B146" s="27" t="s">
        <v>257</v>
      </c>
      <c r="C146" s="210"/>
      <c r="D146" t="s">
        <v>354</v>
      </c>
      <c r="E146" s="125"/>
      <c r="F146" s="126"/>
      <c r="G146" s="126"/>
      <c r="H146" s="74">
        <f t="shared" si="17"/>
        <v>0</v>
      </c>
      <c r="I146" s="126"/>
      <c r="J146" s="126"/>
      <c r="K146" s="72">
        <f t="shared" si="20"/>
        <v>0</v>
      </c>
      <c r="L146" s="72">
        <f t="shared" si="18"/>
        <v>0</v>
      </c>
      <c r="M146" s="126"/>
      <c r="N146" s="69">
        <f t="shared" si="19"/>
        <v>0</v>
      </c>
      <c r="O146" s="109"/>
    </row>
    <row r="147" spans="2:15" ht="15.75" x14ac:dyDescent="0.25">
      <c r="B147" s="27" t="s">
        <v>258</v>
      </c>
      <c r="C147" s="210"/>
      <c r="D147" t="s">
        <v>355</v>
      </c>
      <c r="E147" s="125"/>
      <c r="F147" s="126"/>
      <c r="G147" s="126"/>
      <c r="H147" s="74">
        <f t="shared" si="17"/>
        <v>0</v>
      </c>
      <c r="I147" s="126"/>
      <c r="J147" s="126"/>
      <c r="K147" s="72">
        <f t="shared" si="20"/>
        <v>0</v>
      </c>
      <c r="L147" s="72">
        <f t="shared" si="18"/>
        <v>0</v>
      </c>
      <c r="M147" s="126"/>
      <c r="N147" s="69">
        <f t="shared" si="19"/>
        <v>0</v>
      </c>
      <c r="O147" s="109"/>
    </row>
    <row r="148" spans="2:15" ht="15.75" x14ac:dyDescent="0.25">
      <c r="B148" s="27" t="s">
        <v>259</v>
      </c>
      <c r="C148" s="210"/>
      <c r="D148" t="s">
        <v>356</v>
      </c>
      <c r="E148" s="125"/>
      <c r="F148" s="126"/>
      <c r="G148" s="126"/>
      <c r="H148" s="74">
        <f t="shared" si="17"/>
        <v>0</v>
      </c>
      <c r="I148" s="126"/>
      <c r="J148" s="126"/>
      <c r="K148" s="72">
        <f t="shared" si="20"/>
        <v>0</v>
      </c>
      <c r="L148" s="72">
        <f t="shared" si="18"/>
        <v>0</v>
      </c>
      <c r="M148" s="126"/>
      <c r="N148" s="69">
        <f t="shared" si="19"/>
        <v>0</v>
      </c>
      <c r="O148" s="109"/>
    </row>
    <row r="149" spans="2:15" ht="15.75" x14ac:dyDescent="0.25">
      <c r="B149" s="27" t="s">
        <v>260</v>
      </c>
      <c r="C149" s="210"/>
      <c r="D149" t="s">
        <v>357</v>
      </c>
      <c r="E149" s="125"/>
      <c r="F149" s="126"/>
      <c r="G149" s="126"/>
      <c r="H149" s="74">
        <f t="shared" si="17"/>
        <v>0</v>
      </c>
      <c r="I149" s="126"/>
      <c r="J149" s="126"/>
      <c r="K149" s="72">
        <f t="shared" si="20"/>
        <v>0</v>
      </c>
      <c r="L149" s="72">
        <f t="shared" si="18"/>
        <v>0</v>
      </c>
      <c r="M149" s="126"/>
      <c r="N149" s="69">
        <f t="shared" si="19"/>
        <v>0</v>
      </c>
      <c r="O149" s="109"/>
    </row>
    <row r="150" spans="2:15" ht="15.75" x14ac:dyDescent="0.25">
      <c r="B150" s="27" t="s">
        <v>440</v>
      </c>
      <c r="C150" s="210"/>
      <c r="D150" t="s">
        <v>358</v>
      </c>
      <c r="E150" s="125"/>
      <c r="F150" s="126"/>
      <c r="G150" s="126"/>
      <c r="H150" s="74">
        <f t="shared" si="17"/>
        <v>0</v>
      </c>
      <c r="I150" s="126"/>
      <c r="J150" s="126"/>
      <c r="K150" s="72">
        <f t="shared" si="20"/>
        <v>0</v>
      </c>
      <c r="L150" s="72">
        <f t="shared" si="18"/>
        <v>0</v>
      </c>
      <c r="M150" s="126"/>
      <c r="N150" s="69">
        <f t="shared" si="19"/>
        <v>0</v>
      </c>
      <c r="O150" s="109"/>
    </row>
    <row r="151" spans="2:15" ht="15.75" x14ac:dyDescent="0.25">
      <c r="B151" s="27" t="s">
        <v>441</v>
      </c>
      <c r="C151" s="210"/>
      <c r="D151" t="s">
        <v>359</v>
      </c>
      <c r="E151" s="125"/>
      <c r="F151" s="126"/>
      <c r="G151" s="126"/>
      <c r="H151" s="74">
        <f t="shared" si="17"/>
        <v>0</v>
      </c>
      <c r="I151" s="126"/>
      <c r="J151" s="126"/>
      <c r="K151" s="72">
        <f t="shared" si="20"/>
        <v>0</v>
      </c>
      <c r="L151" s="72">
        <f t="shared" si="18"/>
        <v>0</v>
      </c>
      <c r="M151" s="126"/>
      <c r="N151" s="69">
        <f t="shared" si="19"/>
        <v>0</v>
      </c>
      <c r="O151" s="109"/>
    </row>
    <row r="152" spans="2:15" ht="15.75" x14ac:dyDescent="0.25">
      <c r="B152" s="27" t="s">
        <v>261</v>
      </c>
      <c r="C152" s="210"/>
      <c r="D152" t="s">
        <v>360</v>
      </c>
      <c r="E152" s="125"/>
      <c r="F152" s="126"/>
      <c r="G152" s="126"/>
      <c r="H152" s="74">
        <f t="shared" si="17"/>
        <v>0</v>
      </c>
      <c r="I152" s="126"/>
      <c r="J152" s="126"/>
      <c r="K152" s="72">
        <f t="shared" si="20"/>
        <v>0</v>
      </c>
      <c r="L152" s="72">
        <f t="shared" si="18"/>
        <v>0</v>
      </c>
      <c r="M152" s="126"/>
      <c r="N152" s="69">
        <f t="shared" si="19"/>
        <v>0</v>
      </c>
      <c r="O152" s="109"/>
    </row>
    <row r="153" spans="2:15" ht="15.75" x14ac:dyDescent="0.25">
      <c r="B153" s="27" t="s">
        <v>262</v>
      </c>
      <c r="C153" s="210"/>
      <c r="D153" t="s">
        <v>361</v>
      </c>
      <c r="E153" s="125"/>
      <c r="F153" s="126"/>
      <c r="G153" s="126"/>
      <c r="H153" s="74">
        <f t="shared" si="17"/>
        <v>0</v>
      </c>
      <c r="I153" s="126"/>
      <c r="J153" s="126"/>
      <c r="K153" s="72">
        <f t="shared" si="20"/>
        <v>0</v>
      </c>
      <c r="L153" s="72">
        <f t="shared" si="18"/>
        <v>0</v>
      </c>
      <c r="M153" s="126"/>
      <c r="N153" s="69">
        <f t="shared" si="19"/>
        <v>0</v>
      </c>
      <c r="O153" s="109"/>
    </row>
    <row r="154" spans="2:15" ht="15.75" x14ac:dyDescent="0.25">
      <c r="B154" s="27" t="s">
        <v>263</v>
      </c>
      <c r="C154" s="210"/>
      <c r="D154" t="s">
        <v>362</v>
      </c>
      <c r="E154" s="125"/>
      <c r="F154" s="126"/>
      <c r="G154" s="126"/>
      <c r="H154" s="74">
        <f t="shared" si="17"/>
        <v>0</v>
      </c>
      <c r="I154" s="126"/>
      <c r="J154" s="126"/>
      <c r="K154" s="72">
        <f t="shared" si="20"/>
        <v>0</v>
      </c>
      <c r="L154" s="72">
        <f t="shared" si="18"/>
        <v>0</v>
      </c>
      <c r="M154" s="126"/>
      <c r="N154" s="69">
        <f t="shared" si="19"/>
        <v>0</v>
      </c>
      <c r="O154" s="109"/>
    </row>
    <row r="155" spans="2:15" ht="15.75" x14ac:dyDescent="0.25">
      <c r="B155" s="27" t="s">
        <v>264</v>
      </c>
      <c r="C155" s="210"/>
      <c r="D155" t="s">
        <v>363</v>
      </c>
      <c r="E155" s="125"/>
      <c r="F155" s="126"/>
      <c r="G155" s="126"/>
      <c r="H155" s="74">
        <f t="shared" si="17"/>
        <v>0</v>
      </c>
      <c r="I155" s="126"/>
      <c r="J155" s="126"/>
      <c r="K155" s="72">
        <f t="shared" si="20"/>
        <v>0</v>
      </c>
      <c r="L155" s="72">
        <f t="shared" si="18"/>
        <v>0</v>
      </c>
      <c r="M155" s="126"/>
      <c r="N155" s="69">
        <f t="shared" si="19"/>
        <v>0</v>
      </c>
      <c r="O155" s="109"/>
    </row>
    <row r="156" spans="2:15" ht="15.75" x14ac:dyDescent="0.25">
      <c r="B156" s="27" t="s">
        <v>42</v>
      </c>
      <c r="C156" s="210"/>
      <c r="D156" t="s">
        <v>364</v>
      </c>
      <c r="E156" s="125"/>
      <c r="F156" s="126"/>
      <c r="G156" s="126"/>
      <c r="H156" s="74">
        <f t="shared" si="17"/>
        <v>0</v>
      </c>
      <c r="I156" s="126"/>
      <c r="J156" s="126"/>
      <c r="K156" s="72">
        <f t="shared" si="20"/>
        <v>0</v>
      </c>
      <c r="L156" s="72">
        <f t="shared" si="18"/>
        <v>0</v>
      </c>
      <c r="M156" s="126"/>
      <c r="N156" s="69">
        <f t="shared" si="19"/>
        <v>0</v>
      </c>
      <c r="O156" s="109"/>
    </row>
    <row r="157" spans="2:15" ht="15.75" x14ac:dyDescent="0.25">
      <c r="B157" s="27" t="s">
        <v>265</v>
      </c>
      <c r="C157" s="210"/>
      <c r="D157" t="s">
        <v>395</v>
      </c>
      <c r="E157" s="125"/>
      <c r="F157" s="126"/>
      <c r="G157" s="126"/>
      <c r="H157" s="74">
        <f t="shared" si="17"/>
        <v>0</v>
      </c>
      <c r="I157" s="126"/>
      <c r="J157" s="126"/>
      <c r="K157" s="72">
        <f t="shared" si="20"/>
        <v>0</v>
      </c>
      <c r="L157" s="72">
        <f t="shared" si="18"/>
        <v>0</v>
      </c>
      <c r="M157" s="126"/>
      <c r="N157" s="69">
        <f t="shared" si="19"/>
        <v>0</v>
      </c>
      <c r="O157" s="109"/>
    </row>
    <row r="158" spans="2:15" ht="15.75" x14ac:dyDescent="0.25">
      <c r="B158" s="27" t="s">
        <v>57</v>
      </c>
      <c r="C158" s="210"/>
      <c r="D158" t="s">
        <v>365</v>
      </c>
      <c r="E158" s="125"/>
      <c r="F158" s="126"/>
      <c r="G158" s="126"/>
      <c r="H158" s="74">
        <f t="shared" si="17"/>
        <v>0</v>
      </c>
      <c r="I158" s="126"/>
      <c r="J158" s="126"/>
      <c r="K158" s="72">
        <f t="shared" si="20"/>
        <v>0</v>
      </c>
      <c r="L158" s="72">
        <f t="shared" si="18"/>
        <v>0</v>
      </c>
      <c r="M158" s="126"/>
      <c r="N158" s="69">
        <f t="shared" si="19"/>
        <v>0</v>
      </c>
      <c r="O158" s="109"/>
    </row>
    <row r="159" spans="2:15" ht="15.75" x14ac:dyDescent="0.25">
      <c r="B159" s="27" t="s">
        <v>266</v>
      </c>
      <c r="C159" s="210"/>
      <c r="D159" t="s">
        <v>366</v>
      </c>
      <c r="E159" s="125"/>
      <c r="F159" s="126"/>
      <c r="G159" s="126"/>
      <c r="H159" s="74">
        <f t="shared" si="17"/>
        <v>0</v>
      </c>
      <c r="I159" s="126"/>
      <c r="J159" s="126"/>
      <c r="K159" s="72">
        <f t="shared" si="20"/>
        <v>0</v>
      </c>
      <c r="L159" s="72">
        <f t="shared" si="18"/>
        <v>0</v>
      </c>
      <c r="M159" s="126"/>
      <c r="N159" s="69">
        <f t="shared" si="19"/>
        <v>0</v>
      </c>
      <c r="O159" s="109"/>
    </row>
    <row r="160" spans="2:15" ht="15.75" x14ac:dyDescent="0.25">
      <c r="B160" s="27" t="s">
        <v>58</v>
      </c>
      <c r="C160" s="210"/>
      <c r="D160" t="s">
        <v>367</v>
      </c>
      <c r="E160" s="125"/>
      <c r="F160" s="126"/>
      <c r="G160" s="126"/>
      <c r="H160" s="74">
        <f t="shared" si="17"/>
        <v>0</v>
      </c>
      <c r="I160" s="126"/>
      <c r="J160" s="126"/>
      <c r="K160" s="72">
        <f t="shared" si="20"/>
        <v>0</v>
      </c>
      <c r="L160" s="72">
        <f t="shared" si="18"/>
        <v>0</v>
      </c>
      <c r="M160" s="126"/>
      <c r="N160" s="69">
        <f t="shared" si="19"/>
        <v>0</v>
      </c>
      <c r="O160" s="109"/>
    </row>
    <row r="161" spans="2:15" ht="15.75" x14ac:dyDescent="0.25">
      <c r="B161" s="27" t="s">
        <v>78</v>
      </c>
      <c r="C161" s="210"/>
      <c r="D161" t="s">
        <v>368</v>
      </c>
      <c r="E161" s="125"/>
      <c r="F161" s="126"/>
      <c r="G161" s="126"/>
      <c r="H161" s="74">
        <f t="shared" si="17"/>
        <v>0</v>
      </c>
      <c r="I161" s="126"/>
      <c r="J161" s="126"/>
      <c r="K161" s="72">
        <f t="shared" si="20"/>
        <v>0</v>
      </c>
      <c r="L161" s="72">
        <f t="shared" si="18"/>
        <v>0</v>
      </c>
      <c r="M161" s="126"/>
      <c r="N161" s="69">
        <f t="shared" si="19"/>
        <v>0</v>
      </c>
      <c r="O161" s="109"/>
    </row>
    <row r="162" spans="2:15" ht="15.75" x14ac:dyDescent="0.25">
      <c r="B162" s="27" t="s">
        <v>79</v>
      </c>
      <c r="C162" s="210"/>
      <c r="D162" t="s">
        <v>369</v>
      </c>
      <c r="E162" s="125"/>
      <c r="F162" s="126"/>
      <c r="G162" s="126"/>
      <c r="H162" s="74">
        <f t="shared" si="17"/>
        <v>0</v>
      </c>
      <c r="I162" s="126"/>
      <c r="J162" s="126"/>
      <c r="K162" s="72">
        <f t="shared" si="20"/>
        <v>0</v>
      </c>
      <c r="L162" s="72">
        <f t="shared" si="18"/>
        <v>0</v>
      </c>
      <c r="M162" s="126"/>
      <c r="N162" s="69">
        <f t="shared" si="19"/>
        <v>0</v>
      </c>
      <c r="O162" s="109"/>
    </row>
    <row r="163" spans="2:15" ht="15.75" x14ac:dyDescent="0.25">
      <c r="B163" s="27" t="s">
        <v>59</v>
      </c>
      <c r="C163" s="210"/>
      <c r="D163" t="s">
        <v>370</v>
      </c>
      <c r="E163" s="125"/>
      <c r="F163" s="126"/>
      <c r="G163" s="126"/>
      <c r="H163" s="74">
        <f t="shared" si="17"/>
        <v>0</v>
      </c>
      <c r="I163" s="126"/>
      <c r="J163" s="126"/>
      <c r="K163" s="72">
        <f t="shared" si="20"/>
        <v>0</v>
      </c>
      <c r="L163" s="72">
        <f t="shared" si="18"/>
        <v>0</v>
      </c>
      <c r="M163" s="126"/>
      <c r="N163" s="69">
        <f t="shared" si="19"/>
        <v>0</v>
      </c>
      <c r="O163" s="109"/>
    </row>
    <row r="164" spans="2:15" ht="15.75" x14ac:dyDescent="0.25">
      <c r="B164" s="27" t="s">
        <v>267</v>
      </c>
      <c r="C164" s="210"/>
      <c r="D164" t="s">
        <v>371</v>
      </c>
      <c r="E164" s="125"/>
      <c r="F164" s="126"/>
      <c r="G164" s="126"/>
      <c r="H164" s="74">
        <f t="shared" si="17"/>
        <v>0</v>
      </c>
      <c r="I164" s="126"/>
      <c r="J164" s="126"/>
      <c r="K164" s="72">
        <f t="shared" si="20"/>
        <v>0</v>
      </c>
      <c r="L164" s="72">
        <f t="shared" si="18"/>
        <v>0</v>
      </c>
      <c r="M164" s="126"/>
      <c r="N164" s="69">
        <f t="shared" si="19"/>
        <v>0</v>
      </c>
      <c r="O164" s="109"/>
    </row>
    <row r="165" spans="2:15" ht="15.75" x14ac:dyDescent="0.25">
      <c r="B165" s="27" t="s">
        <v>268</v>
      </c>
      <c r="C165" s="210"/>
      <c r="D165" t="s">
        <v>372</v>
      </c>
      <c r="E165" s="125"/>
      <c r="F165" s="126"/>
      <c r="G165" s="126"/>
      <c r="H165" s="74">
        <f t="shared" si="17"/>
        <v>0</v>
      </c>
      <c r="I165" s="126"/>
      <c r="J165" s="126"/>
      <c r="K165" s="72">
        <f t="shared" si="20"/>
        <v>0</v>
      </c>
      <c r="L165" s="72">
        <f t="shared" si="18"/>
        <v>0</v>
      </c>
      <c r="M165" s="126"/>
      <c r="N165" s="69">
        <f t="shared" si="19"/>
        <v>0</v>
      </c>
      <c r="O165" s="109"/>
    </row>
    <row r="166" spans="2:15" ht="15.75" x14ac:dyDescent="0.25">
      <c r="B166" s="27" t="s">
        <v>442</v>
      </c>
      <c r="C166" s="210"/>
      <c r="D166" t="s">
        <v>373</v>
      </c>
      <c r="E166" s="125"/>
      <c r="F166" s="126"/>
      <c r="G166" s="126"/>
      <c r="H166" s="74">
        <f t="shared" si="17"/>
        <v>0</v>
      </c>
      <c r="I166" s="126"/>
      <c r="J166" s="126"/>
      <c r="K166" s="72">
        <f t="shared" si="20"/>
        <v>0</v>
      </c>
      <c r="L166" s="72">
        <f t="shared" si="18"/>
        <v>0</v>
      </c>
      <c r="M166" s="126"/>
      <c r="N166" s="69">
        <f t="shared" si="19"/>
        <v>0</v>
      </c>
      <c r="O166" s="109"/>
    </row>
    <row r="167" spans="2:15" ht="15" customHeight="1" x14ac:dyDescent="0.25">
      <c r="B167" s="27" t="s">
        <v>43</v>
      </c>
      <c r="C167" s="210"/>
      <c r="D167" t="s">
        <v>396</v>
      </c>
      <c r="E167" s="125"/>
      <c r="F167" s="126"/>
      <c r="G167" s="126"/>
      <c r="H167" s="74">
        <f t="shared" si="17"/>
        <v>0</v>
      </c>
      <c r="I167" s="126"/>
      <c r="J167" s="126"/>
      <c r="K167" s="72">
        <f t="shared" si="20"/>
        <v>0</v>
      </c>
      <c r="L167" s="72">
        <f t="shared" si="18"/>
        <v>0</v>
      </c>
      <c r="M167" s="126"/>
      <c r="N167" s="69">
        <f t="shared" si="19"/>
        <v>0</v>
      </c>
      <c r="O167" s="109"/>
    </row>
    <row r="168" spans="2:15" ht="15" customHeight="1" x14ac:dyDescent="0.25">
      <c r="B168" s="27" t="s">
        <v>269</v>
      </c>
      <c r="C168" s="210"/>
      <c r="D168" t="s">
        <v>397</v>
      </c>
      <c r="E168" s="125"/>
      <c r="F168" s="126"/>
      <c r="G168" s="126"/>
      <c r="H168" s="74">
        <f t="shared" si="17"/>
        <v>0</v>
      </c>
      <c r="I168" s="126"/>
      <c r="J168" s="126"/>
      <c r="K168" s="72">
        <f t="shared" si="20"/>
        <v>0</v>
      </c>
      <c r="L168" s="72">
        <f t="shared" si="18"/>
        <v>0</v>
      </c>
      <c r="M168" s="126"/>
      <c r="N168" s="69">
        <f t="shared" si="19"/>
        <v>0</v>
      </c>
      <c r="O168" s="109"/>
    </row>
    <row r="169" spans="2:15" ht="15.75" x14ac:dyDescent="0.25">
      <c r="B169" s="27" t="s">
        <v>270</v>
      </c>
      <c r="C169" s="210"/>
      <c r="D169" t="s">
        <v>374</v>
      </c>
      <c r="E169" s="125"/>
      <c r="F169" s="126"/>
      <c r="G169" s="126"/>
      <c r="H169" s="74">
        <f t="shared" si="17"/>
        <v>0</v>
      </c>
      <c r="I169" s="126"/>
      <c r="J169" s="126"/>
      <c r="K169" s="72">
        <f t="shared" si="20"/>
        <v>0</v>
      </c>
      <c r="L169" s="72">
        <f t="shared" si="18"/>
        <v>0</v>
      </c>
      <c r="M169" s="126"/>
      <c r="N169" s="69">
        <f t="shared" si="19"/>
        <v>0</v>
      </c>
      <c r="O169" s="109"/>
    </row>
    <row r="170" spans="2:15" ht="15.75" x14ac:dyDescent="0.25">
      <c r="B170" s="27" t="s">
        <v>271</v>
      </c>
      <c r="C170" s="210"/>
      <c r="D170" t="s">
        <v>375</v>
      </c>
      <c r="E170" s="125"/>
      <c r="F170" s="126"/>
      <c r="G170" s="126"/>
      <c r="H170" s="74">
        <f t="shared" si="17"/>
        <v>0</v>
      </c>
      <c r="I170" s="126"/>
      <c r="J170" s="126"/>
      <c r="K170" s="72">
        <f t="shared" si="20"/>
        <v>0</v>
      </c>
      <c r="L170" s="72">
        <f t="shared" si="18"/>
        <v>0</v>
      </c>
      <c r="M170" s="126"/>
      <c r="N170" s="69">
        <f t="shared" si="19"/>
        <v>0</v>
      </c>
      <c r="O170" s="109"/>
    </row>
    <row r="171" spans="2:15" ht="15.75" x14ac:dyDescent="0.25">
      <c r="B171" s="27" t="s">
        <v>272</v>
      </c>
      <c r="C171" s="210"/>
      <c r="D171" t="s">
        <v>376</v>
      </c>
      <c r="E171" s="125"/>
      <c r="F171" s="126"/>
      <c r="G171" s="126"/>
      <c r="H171" s="74">
        <f t="shared" si="17"/>
        <v>0</v>
      </c>
      <c r="I171" s="126"/>
      <c r="J171" s="126"/>
      <c r="K171" s="72">
        <f t="shared" si="20"/>
        <v>0</v>
      </c>
      <c r="L171" s="72">
        <f t="shared" si="18"/>
        <v>0</v>
      </c>
      <c r="M171" s="126"/>
      <c r="N171" s="69">
        <f t="shared" si="19"/>
        <v>0</v>
      </c>
      <c r="O171" s="109"/>
    </row>
    <row r="172" spans="2:15" ht="15.75" x14ac:dyDescent="0.25">
      <c r="B172" s="326"/>
      <c r="C172" s="327"/>
      <c r="D172" s="217"/>
      <c r="E172" s="125"/>
      <c r="F172" s="126"/>
      <c r="G172" s="126"/>
      <c r="H172" s="74">
        <f t="shared" si="17"/>
        <v>0</v>
      </c>
      <c r="I172" s="126"/>
      <c r="J172" s="126"/>
      <c r="K172" s="72">
        <f t="shared" si="20"/>
        <v>0</v>
      </c>
      <c r="L172" s="72">
        <f t="shared" si="18"/>
        <v>0</v>
      </c>
      <c r="M172" s="126"/>
      <c r="N172" s="69">
        <f t="shared" si="19"/>
        <v>0</v>
      </c>
      <c r="O172" s="109"/>
    </row>
    <row r="173" spans="2:15" x14ac:dyDescent="0.2">
      <c r="B173" s="324"/>
      <c r="C173" s="325"/>
      <c r="D173" s="116"/>
      <c r="E173" s="117"/>
      <c r="F173" s="118"/>
      <c r="G173" s="53"/>
      <c r="H173" s="53"/>
      <c r="I173" s="53"/>
      <c r="J173" s="53"/>
      <c r="K173" s="53"/>
      <c r="L173" s="53"/>
      <c r="M173" s="118"/>
      <c r="N173" s="69"/>
      <c r="O173" s="109"/>
    </row>
    <row r="174" spans="2:15" ht="16.149999999999999" customHeight="1" x14ac:dyDescent="0.2">
      <c r="B174" s="317" t="s">
        <v>94</v>
      </c>
      <c r="C174" s="318"/>
      <c r="D174" s="298">
        <v>400</v>
      </c>
      <c r="E174" s="300">
        <f t="shared" ref="E174:N174" si="21">SUM(E54:E173)</f>
        <v>0</v>
      </c>
      <c r="F174" s="300">
        <f t="shared" si="21"/>
        <v>0</v>
      </c>
      <c r="G174" s="300">
        <f t="shared" si="21"/>
        <v>0</v>
      </c>
      <c r="H174" s="300">
        <f t="shared" si="21"/>
        <v>0</v>
      </c>
      <c r="I174" s="300">
        <f t="shared" si="21"/>
        <v>0</v>
      </c>
      <c r="J174" s="300">
        <f t="shared" si="21"/>
        <v>0</v>
      </c>
      <c r="K174" s="300">
        <f t="shared" si="21"/>
        <v>0</v>
      </c>
      <c r="L174" s="300">
        <f t="shared" si="21"/>
        <v>0</v>
      </c>
      <c r="M174" s="305">
        <f t="shared" si="21"/>
        <v>0</v>
      </c>
      <c r="N174" s="300">
        <f t="shared" si="21"/>
        <v>0</v>
      </c>
      <c r="O174" s="109"/>
    </row>
    <row r="175" spans="2:15" ht="16.899999999999999" customHeight="1" thickBot="1" x14ac:dyDescent="0.25">
      <c r="B175" s="319"/>
      <c r="C175" s="320"/>
      <c r="D175" s="299"/>
      <c r="E175" s="301">
        <f t="shared" ref="E175:N175" si="22">SUM(E54:E127)</f>
        <v>0</v>
      </c>
      <c r="F175" s="301">
        <f t="shared" si="22"/>
        <v>0</v>
      </c>
      <c r="G175" s="301">
        <f t="shared" si="22"/>
        <v>0</v>
      </c>
      <c r="H175" s="301">
        <f t="shared" si="22"/>
        <v>0</v>
      </c>
      <c r="I175" s="301">
        <f t="shared" si="22"/>
        <v>0</v>
      </c>
      <c r="J175" s="301">
        <f t="shared" si="22"/>
        <v>0</v>
      </c>
      <c r="K175" s="301">
        <f t="shared" si="22"/>
        <v>0</v>
      </c>
      <c r="L175" s="301">
        <f t="shared" si="22"/>
        <v>0</v>
      </c>
      <c r="M175" s="306">
        <f t="shared" si="22"/>
        <v>0</v>
      </c>
      <c r="N175" s="301">
        <f t="shared" si="22"/>
        <v>0</v>
      </c>
      <c r="O175" s="109"/>
    </row>
    <row r="176" spans="2:15" ht="16.899999999999999" customHeight="1" thickTop="1" x14ac:dyDescent="0.2">
      <c r="B176" s="309"/>
      <c r="C176" s="310"/>
      <c r="D176" s="114"/>
      <c r="E176" s="119"/>
      <c r="F176" s="119"/>
      <c r="G176" s="119"/>
      <c r="H176" s="119"/>
      <c r="I176" s="119"/>
      <c r="J176" s="119"/>
      <c r="K176" s="119"/>
      <c r="L176" s="119"/>
      <c r="M176" s="131"/>
      <c r="N176" s="120"/>
      <c r="O176" s="109"/>
    </row>
    <row r="177" spans="2:15" ht="16.899999999999999" customHeight="1" x14ac:dyDescent="0.2">
      <c r="B177" s="326" t="s">
        <v>60</v>
      </c>
      <c r="C177" s="327" t="s">
        <v>60</v>
      </c>
      <c r="D177" s="114" t="s">
        <v>377</v>
      </c>
      <c r="E177" s="73"/>
      <c r="F177" s="73"/>
      <c r="G177" s="73"/>
      <c r="H177" s="121">
        <f t="shared" ref="H177:H179" si="23">SUM(F177:G177)</f>
        <v>0</v>
      </c>
      <c r="I177" s="73"/>
      <c r="J177" s="73"/>
      <c r="K177" s="72">
        <f t="shared" ref="K177:K179" si="24">SUM(I177:J177)</f>
        <v>0</v>
      </c>
      <c r="L177" s="72">
        <f t="shared" ref="L177:L179" si="25">+H177-K177</f>
        <v>0</v>
      </c>
      <c r="M177" s="133"/>
      <c r="N177" s="69">
        <f t="shared" ref="N177:N179" si="26">+L177-M177</f>
        <v>0</v>
      </c>
      <c r="O177" s="109"/>
    </row>
    <row r="178" spans="2:15" ht="16.899999999999999" customHeight="1" x14ac:dyDescent="0.2">
      <c r="B178" s="326" t="s">
        <v>273</v>
      </c>
      <c r="C178" s="327" t="s">
        <v>273</v>
      </c>
      <c r="D178" s="114" t="s">
        <v>378</v>
      </c>
      <c r="E178" s="73"/>
      <c r="F178" s="73"/>
      <c r="G178" s="73"/>
      <c r="H178" s="121">
        <f t="shared" si="23"/>
        <v>0</v>
      </c>
      <c r="I178" s="73"/>
      <c r="J178" s="73"/>
      <c r="K178" s="72">
        <f t="shared" si="24"/>
        <v>0</v>
      </c>
      <c r="L178" s="72">
        <f t="shared" si="25"/>
        <v>0</v>
      </c>
      <c r="M178" s="133"/>
      <c r="N178" s="69">
        <f t="shared" si="26"/>
        <v>0</v>
      </c>
      <c r="O178" s="109"/>
    </row>
    <row r="179" spans="2:15" ht="16.899999999999999" customHeight="1" x14ac:dyDescent="0.2">
      <c r="B179" s="326" t="s">
        <v>274</v>
      </c>
      <c r="C179" s="327" t="s">
        <v>274</v>
      </c>
      <c r="D179" s="114" t="s">
        <v>379</v>
      </c>
      <c r="E179" s="73"/>
      <c r="F179" s="73"/>
      <c r="G179" s="73"/>
      <c r="H179" s="121">
        <f t="shared" si="23"/>
        <v>0</v>
      </c>
      <c r="I179" s="73"/>
      <c r="J179" s="73"/>
      <c r="K179" s="72">
        <f t="shared" si="24"/>
        <v>0</v>
      </c>
      <c r="L179" s="72">
        <f t="shared" si="25"/>
        <v>0</v>
      </c>
      <c r="M179" s="133"/>
      <c r="N179" s="69">
        <f t="shared" si="26"/>
        <v>0</v>
      </c>
      <c r="O179" s="109"/>
    </row>
    <row r="180" spans="2:15" x14ac:dyDescent="0.2">
      <c r="B180" s="322" t="s">
        <v>275</v>
      </c>
      <c r="C180" s="323" t="s">
        <v>275</v>
      </c>
      <c r="D180" s="178" t="s">
        <v>380</v>
      </c>
      <c r="E180" s="73"/>
      <c r="F180" s="73"/>
      <c r="G180" s="73"/>
      <c r="H180" s="121">
        <f>SUM(F180:G180)</f>
        <v>0</v>
      </c>
      <c r="I180" s="73"/>
      <c r="J180" s="73"/>
      <c r="K180" s="72">
        <f>SUM(I180:J180)</f>
        <v>0</v>
      </c>
      <c r="L180" s="72">
        <f>+H180-K180</f>
        <v>0</v>
      </c>
      <c r="M180" s="133"/>
      <c r="N180" s="69">
        <f>+L180-M180</f>
        <v>0</v>
      </c>
      <c r="O180" s="109"/>
    </row>
    <row r="181" spans="2:15" x14ac:dyDescent="0.2">
      <c r="B181" s="324"/>
      <c r="C181" s="325"/>
      <c r="D181" s="116"/>
      <c r="E181" s="122"/>
      <c r="F181" s="122"/>
      <c r="G181" s="122"/>
      <c r="H181" s="122"/>
      <c r="I181" s="122"/>
      <c r="J181" s="122"/>
      <c r="K181" s="122"/>
      <c r="L181" s="122"/>
      <c r="M181" s="132"/>
      <c r="N181" s="123"/>
      <c r="O181" s="109"/>
    </row>
    <row r="182" spans="2:15" ht="16.149999999999999" customHeight="1" x14ac:dyDescent="0.2">
      <c r="B182" s="317" t="s">
        <v>95</v>
      </c>
      <c r="C182" s="318"/>
      <c r="D182" s="298">
        <v>500</v>
      </c>
      <c r="E182" s="300">
        <f>SUM(E177:E180)</f>
        <v>0</v>
      </c>
      <c r="F182" s="300">
        <f t="shared" ref="F182:N182" si="27">SUM(F177:F180)</f>
        <v>0</v>
      </c>
      <c r="G182" s="300">
        <f t="shared" si="27"/>
        <v>0</v>
      </c>
      <c r="H182" s="300">
        <f t="shared" si="27"/>
        <v>0</v>
      </c>
      <c r="I182" s="300">
        <f t="shared" si="27"/>
        <v>0</v>
      </c>
      <c r="J182" s="300">
        <f t="shared" si="27"/>
        <v>0</v>
      </c>
      <c r="K182" s="300">
        <f t="shared" si="27"/>
        <v>0</v>
      </c>
      <c r="L182" s="300">
        <f t="shared" si="27"/>
        <v>0</v>
      </c>
      <c r="M182" s="300">
        <f t="shared" si="27"/>
        <v>0</v>
      </c>
      <c r="N182" s="300">
        <f t="shared" si="27"/>
        <v>0</v>
      </c>
      <c r="O182" s="109"/>
    </row>
    <row r="183" spans="2:15" ht="16.899999999999999" customHeight="1" thickBot="1" x14ac:dyDescent="0.25">
      <c r="B183" s="319"/>
      <c r="C183" s="320"/>
      <c r="D183" s="304"/>
      <c r="E183" s="301"/>
      <c r="F183" s="301"/>
      <c r="G183" s="301"/>
      <c r="H183" s="301"/>
      <c r="I183" s="301"/>
      <c r="J183" s="301"/>
      <c r="K183" s="301"/>
      <c r="L183" s="301"/>
      <c r="M183" s="301"/>
      <c r="N183" s="301"/>
      <c r="O183" s="109"/>
    </row>
    <row r="184" spans="2:15" ht="16.5" thickTop="1" x14ac:dyDescent="0.25">
      <c r="D184" s="48"/>
      <c r="E184" s="15"/>
      <c r="F184" s="16"/>
      <c r="G184" s="16"/>
      <c r="H184" s="16"/>
      <c r="I184" s="16"/>
      <c r="J184" s="16"/>
      <c r="K184" s="16"/>
      <c r="L184" s="16"/>
      <c r="M184" s="17"/>
      <c r="N184" s="16"/>
      <c r="O184" s="109"/>
    </row>
    <row r="185" spans="2:15" ht="21" x14ac:dyDescent="0.25">
      <c r="B185" s="154">
        <v>1</v>
      </c>
      <c r="C185" s="208" t="s">
        <v>117</v>
      </c>
      <c r="D185" s="208"/>
      <c r="E185" s="208"/>
      <c r="F185" s="208"/>
      <c r="G185" s="208"/>
      <c r="H185" s="208"/>
      <c r="I185" s="208"/>
      <c r="J185" s="208"/>
      <c r="K185" s="208"/>
      <c r="L185" s="208"/>
      <c r="M185" s="208"/>
      <c r="N185" s="208"/>
      <c r="O185" s="46"/>
    </row>
    <row r="186" spans="2:15" ht="18" customHeight="1" x14ac:dyDescent="0.25">
      <c r="B186" s="154">
        <v>2</v>
      </c>
      <c r="C186" s="288" t="s">
        <v>109</v>
      </c>
      <c r="D186" s="288"/>
      <c r="E186" s="288"/>
      <c r="F186" s="288"/>
      <c r="G186" s="288"/>
      <c r="H186" s="288"/>
      <c r="I186" s="288"/>
      <c r="J186" s="288"/>
      <c r="K186" s="288"/>
      <c r="L186" s="288"/>
      <c r="M186" s="288"/>
      <c r="N186" s="288"/>
      <c r="O186" s="46"/>
    </row>
    <row r="187" spans="2:15" ht="15.6" customHeight="1" x14ac:dyDescent="0.25">
      <c r="B187" s="48"/>
      <c r="C187" s="288"/>
      <c r="D187" s="288"/>
      <c r="E187" s="288"/>
      <c r="F187" s="288"/>
      <c r="G187" s="288"/>
      <c r="H187" s="288"/>
      <c r="I187" s="288"/>
      <c r="J187" s="288"/>
      <c r="K187" s="288"/>
      <c r="L187" s="288"/>
      <c r="M187" s="288"/>
      <c r="N187" s="288"/>
      <c r="O187" s="46"/>
    </row>
    <row r="188" spans="2:15" x14ac:dyDescent="0.2">
      <c r="D188" s="18" t="s">
        <v>0</v>
      </c>
      <c r="E188" s="19"/>
      <c r="F188" s="19"/>
      <c r="G188" s="19"/>
      <c r="H188" s="19"/>
      <c r="I188" s="19"/>
      <c r="J188" s="20"/>
      <c r="K188" s="19"/>
      <c r="L188" s="20"/>
      <c r="M188" s="19"/>
      <c r="N188" s="19"/>
      <c r="O188" s="43"/>
    </row>
    <row r="189" spans="2:15" x14ac:dyDescent="0.2">
      <c r="B189" s="143" t="s">
        <v>23</v>
      </c>
      <c r="C189" s="201"/>
      <c r="D189" s="201"/>
      <c r="E189" s="201"/>
      <c r="F189" s="201"/>
      <c r="G189" s="201"/>
      <c r="H189" s="201"/>
      <c r="I189" s="201"/>
      <c r="J189" s="201"/>
      <c r="K189" s="201"/>
      <c r="L189" s="201"/>
      <c r="M189" s="201"/>
      <c r="N189" s="202"/>
      <c r="O189" s="43"/>
    </row>
    <row r="190" spans="2:15" ht="15.6" customHeight="1" x14ac:dyDescent="0.2">
      <c r="B190" s="142"/>
      <c r="C190" s="203"/>
      <c r="D190" s="203"/>
      <c r="E190" s="203"/>
      <c r="F190" s="203"/>
      <c r="G190" s="203"/>
      <c r="H190" s="203"/>
      <c r="I190" s="203"/>
      <c r="J190" s="203"/>
      <c r="K190" s="203"/>
      <c r="L190" s="203"/>
      <c r="M190" s="203"/>
      <c r="N190" s="204"/>
      <c r="O190" s="43"/>
    </row>
    <row r="191" spans="2:15" ht="15.6" customHeight="1" x14ac:dyDescent="0.2">
      <c r="B191" s="63"/>
      <c r="C191" s="203"/>
      <c r="D191" s="203"/>
      <c r="E191" s="203"/>
      <c r="F191" s="203"/>
      <c r="G191" s="203"/>
      <c r="H191" s="203"/>
      <c r="I191" s="203"/>
      <c r="J191" s="203"/>
      <c r="K191" s="203"/>
      <c r="L191" s="203"/>
      <c r="M191" s="203"/>
      <c r="N191" s="204"/>
      <c r="O191" s="43"/>
    </row>
    <row r="192" spans="2:15" ht="15.6" customHeight="1" x14ac:dyDescent="0.2">
      <c r="B192" s="63"/>
      <c r="C192" s="203"/>
      <c r="D192" s="203"/>
      <c r="E192" s="203"/>
      <c r="F192" s="203"/>
      <c r="G192" s="203"/>
      <c r="H192" s="203"/>
      <c r="I192" s="203"/>
      <c r="J192" s="203"/>
      <c r="K192" s="203"/>
      <c r="L192" s="203"/>
      <c r="M192" s="203"/>
      <c r="N192" s="204"/>
      <c r="O192" s="43"/>
    </row>
    <row r="193" spans="2:15" ht="15.6" customHeight="1" x14ac:dyDescent="0.2">
      <c r="B193" s="63"/>
      <c r="C193" s="203"/>
      <c r="D193" s="203"/>
      <c r="E193" s="203"/>
      <c r="F193" s="203"/>
      <c r="G193" s="203"/>
      <c r="H193" s="203"/>
      <c r="I193" s="203"/>
      <c r="J193" s="203"/>
      <c r="K193" s="203"/>
      <c r="L193" s="203"/>
      <c r="M193" s="203"/>
      <c r="N193" s="204"/>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B195" s="63"/>
      <c r="C195" s="205"/>
      <c r="D195" s="205"/>
      <c r="E195" s="205"/>
      <c r="F195" s="205"/>
      <c r="G195" s="205"/>
      <c r="H195" s="205"/>
      <c r="I195" s="205"/>
      <c r="J195" s="205"/>
      <c r="K195" s="205"/>
      <c r="L195" s="205"/>
      <c r="M195" s="205"/>
      <c r="N195" s="206"/>
      <c r="O195" s="43"/>
    </row>
    <row r="196" spans="2:15" x14ac:dyDescent="0.2">
      <c r="C196" s="124"/>
      <c r="E196" s="19"/>
      <c r="F196" s="19"/>
      <c r="G196" s="19"/>
      <c r="H196" s="19"/>
      <c r="I196" s="19"/>
      <c r="J196" s="19"/>
      <c r="K196" s="19"/>
      <c r="L196" s="19"/>
      <c r="M196" s="19"/>
      <c r="N196" s="19"/>
      <c r="O196" s="43"/>
    </row>
    <row r="197" spans="2:15" x14ac:dyDescent="0.2">
      <c r="B197" s="151" t="s">
        <v>115</v>
      </c>
      <c r="C197" s="255" t="str">
        <f>+Cover!D22</f>
        <v>Full Name</v>
      </c>
      <c r="D197" s="256"/>
      <c r="H197" s="22" t="s">
        <v>0</v>
      </c>
      <c r="I197" s="22"/>
      <c r="J197" s="19"/>
      <c r="K197" s="22" t="s">
        <v>0</v>
      </c>
      <c r="L197" s="19"/>
      <c r="M197" s="19"/>
      <c r="N197" s="19"/>
      <c r="O197" s="43"/>
    </row>
    <row r="198" spans="2:15" x14ac:dyDescent="0.2">
      <c r="B198" s="152" t="s">
        <v>114</v>
      </c>
      <c r="C198" s="277" t="str">
        <f>Cover!D23</f>
        <v>xxx-xxx-xxxx</v>
      </c>
      <c r="D198" s="278"/>
      <c r="H198" s="22"/>
      <c r="I198" s="22"/>
      <c r="J198" s="19"/>
      <c r="K198" s="22"/>
      <c r="L198" s="19"/>
      <c r="M198" s="19"/>
      <c r="N198" s="19"/>
      <c r="O198" s="43"/>
    </row>
    <row r="199" spans="2:15" x14ac:dyDescent="0.2">
      <c r="B199" s="153" t="s">
        <v>116</v>
      </c>
      <c r="C199" s="257">
        <f>+Cover!D24</f>
        <v>45839</v>
      </c>
      <c r="D199" s="258"/>
      <c r="H199" s="22"/>
      <c r="I199" s="22"/>
      <c r="J199" s="19"/>
      <c r="K199" s="22"/>
      <c r="L199" s="19"/>
      <c r="M199" s="19"/>
      <c r="N199" s="19"/>
      <c r="O199" s="43"/>
    </row>
    <row r="200" spans="2:15" x14ac:dyDescent="0.2">
      <c r="E200" s="19"/>
      <c r="F200" s="19"/>
      <c r="G200" s="19"/>
      <c r="H200" s="19"/>
      <c r="I200" s="19"/>
      <c r="J200" s="19"/>
      <c r="K200" s="19"/>
      <c r="L200" s="19"/>
      <c r="M200" s="19"/>
      <c r="N200" s="19"/>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row r="203" spans="2:15" x14ac:dyDescent="0.2">
      <c r="E203" s="23"/>
      <c r="F203" s="23"/>
      <c r="G203" s="23"/>
      <c r="H203" s="23"/>
      <c r="I203" s="23"/>
      <c r="J203" s="23"/>
      <c r="K203" s="23"/>
      <c r="L203" s="23"/>
      <c r="M203" s="23"/>
      <c r="N203" s="23"/>
    </row>
  </sheetData>
  <mergeCells count="100">
    <mergeCell ref="K182:K183"/>
    <mergeCell ref="L182:L183"/>
    <mergeCell ref="M182:M183"/>
    <mergeCell ref="N182:N183"/>
    <mergeCell ref="C186:N187"/>
    <mergeCell ref="H182:H183"/>
    <mergeCell ref="I182:I183"/>
    <mergeCell ref="C198:D198"/>
    <mergeCell ref="C199:D199"/>
    <mergeCell ref="J182:J183"/>
    <mergeCell ref="C197:D197"/>
    <mergeCell ref="B182:C183"/>
    <mergeCell ref="D182:D183"/>
    <mergeCell ref="E182:E183"/>
    <mergeCell ref="F182:F183"/>
    <mergeCell ref="G182:G183"/>
    <mergeCell ref="G174:G175"/>
    <mergeCell ref="H174:H175"/>
    <mergeCell ref="I174:I175"/>
    <mergeCell ref="B180:C180"/>
    <mergeCell ref="B181:C181"/>
    <mergeCell ref="B176:C176"/>
    <mergeCell ref="B177:C177"/>
    <mergeCell ref="B178:C178"/>
    <mergeCell ref="B179:C179"/>
    <mergeCell ref="F174:F175"/>
    <mergeCell ref="J174:J175"/>
    <mergeCell ref="K174:K175"/>
    <mergeCell ref="L174:L175"/>
    <mergeCell ref="M174:M175"/>
    <mergeCell ref="N174:N175"/>
    <mergeCell ref="B172:C172"/>
    <mergeCell ref="B173:C173"/>
    <mergeCell ref="B174:C175"/>
    <mergeCell ref="D174:D175"/>
    <mergeCell ref="E174:E175"/>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30:C30"/>
    <mergeCell ref="B31:C31"/>
    <mergeCell ref="B32:C32"/>
    <mergeCell ref="E35:E36"/>
    <mergeCell ref="B24:C24"/>
    <mergeCell ref="B25:C25"/>
    <mergeCell ref="B26:C26"/>
    <mergeCell ref="B27:C27"/>
    <mergeCell ref="B28:C28"/>
    <mergeCell ref="B29:C29"/>
    <mergeCell ref="B33:C33"/>
    <mergeCell ref="B35:C36"/>
    <mergeCell ref="D35:D36"/>
    <mergeCell ref="B23:C23"/>
    <mergeCell ref="B13:C13"/>
    <mergeCell ref="B14:C14"/>
    <mergeCell ref="B15:C15"/>
    <mergeCell ref="B16:C16"/>
    <mergeCell ref="B17:C17"/>
    <mergeCell ref="B18:C18"/>
    <mergeCell ref="B19:C19"/>
    <mergeCell ref="B20:C20"/>
    <mergeCell ref="B21:C21"/>
    <mergeCell ref="B22:C22"/>
    <mergeCell ref="L9:L12"/>
    <mergeCell ref="H9:H12"/>
    <mergeCell ref="M9:M12"/>
    <mergeCell ref="E2:M2"/>
    <mergeCell ref="E3:M3"/>
    <mergeCell ref="E4:M4"/>
    <mergeCell ref="E5:M5"/>
    <mergeCell ref="K6:N6"/>
    <mergeCell ref="N9:N12"/>
    <mergeCell ref="I9:I12"/>
    <mergeCell ref="J9:J12"/>
    <mergeCell ref="K9:K12"/>
    <mergeCell ref="B9:C12"/>
    <mergeCell ref="D9:D12"/>
    <mergeCell ref="E9:E12"/>
    <mergeCell ref="F9:F12"/>
    <mergeCell ref="G9:G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22">
    <pageSetUpPr fitToPage="1"/>
  </sheetPr>
  <dimension ref="B2:AB100"/>
  <sheetViews>
    <sheetView topLeftCell="A9" zoomScale="82" zoomScaleNormal="82" workbookViewId="0">
      <selection activeCell="U24" sqref="U24"/>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04" t="str">
        <f>+Cover!B6</f>
        <v>Business Unit Number and Agency Name</v>
      </c>
      <c r="C2" s="404"/>
      <c r="D2" s="404"/>
      <c r="E2" s="404"/>
      <c r="F2" s="404"/>
      <c r="G2" s="404"/>
      <c r="H2" s="404"/>
      <c r="I2" s="404"/>
      <c r="J2" s="404"/>
      <c r="K2" s="404"/>
      <c r="L2" s="404"/>
      <c r="M2" s="404"/>
      <c r="N2" s="404"/>
      <c r="O2" s="404"/>
      <c r="P2" s="404"/>
      <c r="Q2" s="404"/>
      <c r="R2" s="404"/>
      <c r="S2" s="4">
        <f ca="1">NOW()</f>
        <v>45810.42807303241</v>
      </c>
    </row>
    <row r="3" spans="2:28" ht="15.75" x14ac:dyDescent="0.25">
      <c r="B3" s="404" t="str">
        <f>Cover!B20</f>
        <v>Based on NMS Budget Vs Actuals Report by Pcode dated MM/DD/YYYY</v>
      </c>
      <c r="C3" s="404"/>
      <c r="D3" s="404"/>
      <c r="E3" s="404"/>
      <c r="F3" s="404"/>
      <c r="G3" s="404"/>
      <c r="H3" s="404"/>
      <c r="I3" s="404"/>
      <c r="J3" s="404"/>
      <c r="K3" s="404"/>
      <c r="L3" s="404"/>
      <c r="M3" s="404"/>
      <c r="N3" s="404"/>
      <c r="O3" s="404"/>
      <c r="P3" s="404"/>
      <c r="Q3" s="404"/>
      <c r="R3" s="404"/>
      <c r="S3" s="5">
        <f ca="1">NOW()</f>
        <v>45810.42807303241</v>
      </c>
    </row>
    <row r="4" spans="2:28" ht="15.75" x14ac:dyDescent="0.25">
      <c r="B4" s="243" t="str">
        <f>Cover!B7</f>
        <v>Pcode Number and Program Name</v>
      </c>
      <c r="C4" s="243"/>
      <c r="D4" s="243"/>
      <c r="E4" s="243"/>
      <c r="F4" s="243"/>
      <c r="G4" s="243"/>
      <c r="H4" s="243"/>
      <c r="I4" s="243"/>
      <c r="J4" s="243"/>
      <c r="K4" s="243"/>
      <c r="L4" s="243"/>
      <c r="M4" s="243"/>
      <c r="N4" s="243"/>
      <c r="O4" s="243"/>
      <c r="P4" s="243"/>
      <c r="Q4" s="243"/>
      <c r="R4" s="243"/>
      <c r="S4" s="80"/>
      <c r="T4" s="43"/>
    </row>
    <row r="5" spans="2:28" ht="15.75" x14ac:dyDescent="0.25">
      <c r="B5" s="404" t="str">
        <f>Cover!B19</f>
        <v>FY26</v>
      </c>
      <c r="C5" s="404"/>
      <c r="D5" s="404"/>
      <c r="E5" s="404"/>
      <c r="F5" s="404"/>
      <c r="G5" s="404"/>
      <c r="H5" s="404"/>
      <c r="I5" s="404"/>
      <c r="J5" s="404"/>
      <c r="K5" s="404"/>
      <c r="L5" s="404"/>
      <c r="M5" s="404"/>
      <c r="N5" s="404"/>
      <c r="O5" s="404"/>
      <c r="P5" s="404"/>
      <c r="Q5" s="404"/>
      <c r="R5" s="404"/>
      <c r="S5" s="45"/>
      <c r="T5" s="43"/>
    </row>
    <row r="6" spans="2:28" ht="15.75" x14ac:dyDescent="0.25">
      <c r="B6" s="45" t="s">
        <v>140</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05" t="str">
        <f ca="1">CELL("filename")</f>
        <v>\\dfafsvr\sbd$\DiegoJ\Budget Projections Template\[FY26 Budget Projections Template 6.2025.xlsx]Salary Projections Other Revenu</v>
      </c>
      <c r="Q7" s="405"/>
      <c r="R7" s="405"/>
      <c r="S7" s="405"/>
    </row>
    <row r="8" spans="2:28" ht="16.149999999999999" customHeight="1" x14ac:dyDescent="0.2">
      <c r="B8" s="395" t="s">
        <v>61</v>
      </c>
      <c r="C8" s="398" t="s">
        <v>24</v>
      </c>
      <c r="D8" s="387" t="s">
        <v>25</v>
      </c>
      <c r="E8" s="375" t="s">
        <v>99</v>
      </c>
      <c r="F8" s="401" t="s">
        <v>26</v>
      </c>
      <c r="G8" s="387" t="s">
        <v>27</v>
      </c>
      <c r="H8" s="390" t="s">
        <v>414</v>
      </c>
      <c r="I8" s="390" t="s">
        <v>100</v>
      </c>
      <c r="J8" s="390" t="s">
        <v>107</v>
      </c>
      <c r="K8" s="393" t="s">
        <v>101</v>
      </c>
      <c r="L8" s="375" t="s">
        <v>102</v>
      </c>
      <c r="M8" s="375" t="s">
        <v>103</v>
      </c>
      <c r="N8" s="375" t="s">
        <v>104</v>
      </c>
      <c r="O8" s="43"/>
      <c r="P8" s="378" t="s">
        <v>416</v>
      </c>
      <c r="Q8" s="379"/>
      <c r="R8" s="379"/>
      <c r="S8" s="380"/>
      <c r="T8" s="43"/>
    </row>
    <row r="9" spans="2:28" ht="31.9" customHeight="1" x14ac:dyDescent="0.2">
      <c r="B9" s="396"/>
      <c r="C9" s="399"/>
      <c r="D9" s="388"/>
      <c r="E9" s="376"/>
      <c r="F9" s="402"/>
      <c r="G9" s="388"/>
      <c r="H9" s="391"/>
      <c r="I9" s="391"/>
      <c r="J9" s="391"/>
      <c r="K9" s="394"/>
      <c r="L9" s="376"/>
      <c r="M9" s="376"/>
      <c r="N9" s="376"/>
      <c r="O9" s="43"/>
      <c r="P9" s="381"/>
      <c r="Q9" s="382"/>
      <c r="R9" s="382"/>
      <c r="S9" s="383"/>
      <c r="T9" s="43"/>
    </row>
    <row r="10" spans="2:28" ht="15.75" x14ac:dyDescent="0.25">
      <c r="B10" s="397"/>
      <c r="C10" s="400"/>
      <c r="D10" s="389"/>
      <c r="E10" s="377"/>
      <c r="F10" s="403"/>
      <c r="G10" s="389"/>
      <c r="H10" s="392"/>
      <c r="I10" s="392"/>
      <c r="J10" s="81" t="str">
        <f>Cover!B19</f>
        <v>FY26</v>
      </c>
      <c r="K10" s="82" t="str">
        <f>Cover!B19</f>
        <v>FY26</v>
      </c>
      <c r="L10" s="377"/>
      <c r="M10" s="377"/>
      <c r="N10" s="377"/>
      <c r="O10" s="43"/>
      <c r="P10" s="384" t="str">
        <f>+Cover!B19</f>
        <v>FY26</v>
      </c>
      <c r="Q10" s="385"/>
      <c r="R10" s="385"/>
      <c r="S10" s="386"/>
      <c r="T10" s="43"/>
      <c r="AB10" s="3" t="s">
        <v>118</v>
      </c>
    </row>
    <row r="11" spans="2:28" ht="16.149999999999999" customHeight="1" x14ac:dyDescent="0.2">
      <c r="B11" s="83"/>
      <c r="C11" s="84"/>
      <c r="D11" s="85"/>
      <c r="E11" s="85"/>
      <c r="F11" s="86"/>
      <c r="G11" s="86"/>
      <c r="H11" s="87"/>
      <c r="I11" s="86"/>
      <c r="J11" s="88"/>
      <c r="K11" s="89"/>
      <c r="L11" s="90"/>
      <c r="M11" s="89"/>
      <c r="N11" s="76"/>
      <c r="O11" s="43"/>
      <c r="P11" s="367" t="s">
        <v>28</v>
      </c>
      <c r="Q11" s="369" t="s">
        <v>20</v>
      </c>
      <c r="R11" s="370"/>
      <c r="S11" s="37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68"/>
      <c r="Q12" s="371"/>
      <c r="R12" s="372"/>
      <c r="S12" s="37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57" t="s">
        <v>65</v>
      </c>
      <c r="R14" s="35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57" t="s">
        <v>44</v>
      </c>
      <c r="R15" s="35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57" t="s">
        <v>66</v>
      </c>
      <c r="R16" s="35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57" t="s">
        <v>67</v>
      </c>
      <c r="R17" s="35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57" t="s">
        <v>45</v>
      </c>
      <c r="R18" s="35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57" t="s">
        <v>46</v>
      </c>
      <c r="R19" s="35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57" t="s">
        <v>47</v>
      </c>
      <c r="R20" s="35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57" t="s">
        <v>68</v>
      </c>
      <c r="R21" s="35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57" t="s">
        <v>48</v>
      </c>
      <c r="R22" s="35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409"/>
      <c r="Q23" s="410"/>
      <c r="R23" s="410"/>
      <c r="S23" s="4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409"/>
      <c r="Q24" s="410"/>
      <c r="R24" s="410"/>
      <c r="S24" s="4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9"/>
      <c r="H25" s="138"/>
      <c r="I25" s="92">
        <f t="shared" si="0"/>
        <v>0</v>
      </c>
      <c r="J25" s="141"/>
      <c r="K25" s="72">
        <f t="shared" si="7"/>
        <v>0</v>
      </c>
      <c r="L25" s="126"/>
      <c r="M25" s="72">
        <f t="shared" si="1"/>
        <v>0</v>
      </c>
      <c r="N25" s="127"/>
      <c r="O25" s="43"/>
      <c r="P25" s="409"/>
      <c r="Q25" s="410"/>
      <c r="R25" s="427"/>
      <c r="S25" s="425"/>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409"/>
      <c r="Q26" s="410"/>
      <c r="R26" s="413"/>
      <c r="S26" s="428"/>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359" t="s">
        <v>93</v>
      </c>
      <c r="Q27" s="360"/>
      <c r="R27" s="361"/>
      <c r="S27" s="365">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62"/>
      <c r="Q28" s="363"/>
      <c r="R28" s="364"/>
      <c r="S28" s="36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59" t="s">
        <v>97</v>
      </c>
      <c r="Q40" s="360"/>
      <c r="R40" s="361"/>
      <c r="S40" s="36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62"/>
      <c r="Q41" s="363"/>
      <c r="R41" s="364"/>
      <c r="S41" s="36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30" t="s">
        <v>34</v>
      </c>
      <c r="Q42" s="331"/>
      <c r="R42" s="331"/>
      <c r="S42" s="33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32"/>
      <c r="Q43" s="333"/>
      <c r="R43" s="333"/>
      <c r="S43" s="33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34"/>
      <c r="Q44" s="335"/>
      <c r="R44" s="335"/>
      <c r="S44" s="33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39"/>
      <c r="Q46" s="340"/>
      <c r="R46" s="34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42" t="s">
        <v>30</v>
      </c>
      <c r="Q47" s="343"/>
      <c r="R47" s="34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45" t="s">
        <v>415</v>
      </c>
      <c r="Q48" s="346"/>
      <c r="R48" s="34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45"/>
      <c r="Q49" s="346"/>
      <c r="R49" s="34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48"/>
      <c r="Q50" s="349"/>
      <c r="R50" s="35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51"/>
      <c r="D92" s="351"/>
      <c r="E92" s="351"/>
      <c r="F92" s="351"/>
      <c r="G92" s="351"/>
      <c r="H92" s="351"/>
      <c r="I92" s="351"/>
      <c r="J92" s="351"/>
      <c r="K92" s="351"/>
      <c r="L92" s="351"/>
      <c r="M92" s="351"/>
      <c r="N92" s="351"/>
      <c r="O92" s="351"/>
      <c r="P92" s="351"/>
      <c r="Q92" s="351"/>
      <c r="R92" s="352"/>
    </row>
    <row r="93" spans="2:25" ht="15.75" x14ac:dyDescent="0.25">
      <c r="B93" s="145"/>
      <c r="C93" s="353"/>
      <c r="D93" s="353"/>
      <c r="E93" s="353"/>
      <c r="F93" s="353"/>
      <c r="G93" s="353"/>
      <c r="H93" s="353"/>
      <c r="I93" s="353"/>
      <c r="J93" s="353"/>
      <c r="K93" s="353"/>
      <c r="L93" s="353"/>
      <c r="M93" s="353"/>
      <c r="N93" s="353"/>
      <c r="O93" s="353"/>
      <c r="P93" s="353"/>
      <c r="Q93" s="353"/>
      <c r="R93" s="354"/>
    </row>
    <row r="94" spans="2:25" ht="15.75" x14ac:dyDescent="0.25">
      <c r="B94" s="146"/>
      <c r="C94" s="353"/>
      <c r="D94" s="353"/>
      <c r="E94" s="353"/>
      <c r="F94" s="353"/>
      <c r="G94" s="353"/>
      <c r="H94" s="353"/>
      <c r="I94" s="353"/>
      <c r="J94" s="353"/>
      <c r="K94" s="353"/>
      <c r="L94" s="353"/>
      <c r="M94" s="353"/>
      <c r="N94" s="353"/>
      <c r="O94" s="353"/>
      <c r="P94" s="353"/>
      <c r="Q94" s="353"/>
      <c r="R94" s="354"/>
    </row>
    <row r="95" spans="2:25" ht="15.75" x14ac:dyDescent="0.25">
      <c r="B95" s="146"/>
      <c r="C95" s="353"/>
      <c r="D95" s="353"/>
      <c r="E95" s="353"/>
      <c r="F95" s="353"/>
      <c r="G95" s="353"/>
      <c r="H95" s="353"/>
      <c r="I95" s="353"/>
      <c r="J95" s="353"/>
      <c r="K95" s="353"/>
      <c r="L95" s="353"/>
      <c r="M95" s="353"/>
      <c r="N95" s="353"/>
      <c r="O95" s="353"/>
      <c r="P95" s="353"/>
      <c r="Q95" s="353"/>
      <c r="R95" s="354"/>
    </row>
    <row r="96" spans="2:25" x14ac:dyDescent="0.2">
      <c r="B96" s="63"/>
      <c r="C96" s="355"/>
      <c r="D96" s="355"/>
      <c r="E96" s="355"/>
      <c r="F96" s="355"/>
      <c r="G96" s="355"/>
      <c r="H96" s="355"/>
      <c r="I96" s="355"/>
      <c r="J96" s="355"/>
      <c r="K96" s="355"/>
      <c r="L96" s="355"/>
      <c r="M96" s="355"/>
      <c r="N96" s="355"/>
      <c r="O96" s="355"/>
      <c r="P96" s="355"/>
      <c r="Q96" s="355"/>
      <c r="R96" s="356"/>
    </row>
    <row r="98" spans="2:6" ht="15.75" x14ac:dyDescent="0.25">
      <c r="B98" s="151" t="s">
        <v>115</v>
      </c>
      <c r="C98" s="255" t="str">
        <f>Cover!D22</f>
        <v>Full Name</v>
      </c>
      <c r="D98" s="255"/>
      <c r="E98" s="255"/>
      <c r="F98" s="328"/>
    </row>
    <row r="99" spans="2:6" ht="16.149999999999999" customHeight="1" x14ac:dyDescent="0.2">
      <c r="B99" s="152" t="s">
        <v>114</v>
      </c>
      <c r="C99" s="277" t="str">
        <f>Cover!D23</f>
        <v>xxx-xxx-xxxx</v>
      </c>
      <c r="D99" s="277"/>
      <c r="E99" s="277"/>
      <c r="F99" s="278"/>
    </row>
    <row r="100" spans="2:6" ht="15.75" x14ac:dyDescent="0.25">
      <c r="B100" s="153" t="s">
        <v>116</v>
      </c>
      <c r="C100" s="257">
        <f>Cover!D24</f>
        <v>45839</v>
      </c>
      <c r="D100" s="257"/>
      <c r="E100" s="257"/>
      <c r="F100" s="32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7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9">
    <pageSetUpPr fitToPage="1"/>
  </sheetPr>
  <dimension ref="B2:P203"/>
  <sheetViews>
    <sheetView showGridLines="0" zoomScale="75" zoomScaleNormal="75" workbookViewId="0">
      <pane xSplit="4" ySplit="1" topLeftCell="E159" activePane="bottomRight" state="frozen"/>
      <selection pane="topRight" activeCell="E1" sqref="E1"/>
      <selection pane="bottomLeft" activeCell="A13" sqref="A13"/>
      <selection pane="bottomRight" activeCell="B9" sqref="B9:D183"/>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399</v>
      </c>
      <c r="D2" s="8"/>
      <c r="E2" s="242" t="str">
        <f>+Cover!B6</f>
        <v>Business Unit Number and Agency Name</v>
      </c>
      <c r="F2" s="242"/>
      <c r="G2" s="242"/>
      <c r="H2" s="242"/>
      <c r="I2" s="242"/>
      <c r="J2" s="242"/>
      <c r="K2" s="242"/>
      <c r="L2" s="242"/>
      <c r="M2" s="242"/>
      <c r="N2" s="4">
        <f ca="1">NOW()</f>
        <v>45810.42807303241</v>
      </c>
      <c r="P2" s="102"/>
    </row>
    <row r="3" spans="2:16" ht="15.75" x14ac:dyDescent="0.25">
      <c r="D3" s="8"/>
      <c r="E3" s="242" t="str">
        <f>Cover!B20</f>
        <v>Based on NMS Budget Vs Actuals Report by Pcode dated MM/DD/YYYY</v>
      </c>
      <c r="F3" s="242"/>
      <c r="G3" s="242"/>
      <c r="H3" s="242"/>
      <c r="I3" s="242"/>
      <c r="J3" s="242"/>
      <c r="K3" s="242"/>
      <c r="L3" s="242"/>
      <c r="M3" s="242"/>
      <c r="N3" s="5">
        <f ca="1">NOW()</f>
        <v>45810.42807303241</v>
      </c>
      <c r="P3" s="102"/>
    </row>
    <row r="4" spans="2:16" ht="15.75" x14ac:dyDescent="0.25">
      <c r="D4" s="8"/>
      <c r="E4" s="243" t="str">
        <f>Cover!B7</f>
        <v>Pcode Number and Program Name</v>
      </c>
      <c r="F4" s="243"/>
      <c r="G4" s="243"/>
      <c r="H4" s="243"/>
      <c r="I4" s="243"/>
      <c r="J4" s="243"/>
      <c r="K4" s="243"/>
      <c r="L4" s="243"/>
      <c r="M4" s="243"/>
      <c r="P4" s="102"/>
    </row>
    <row r="5" spans="2:16" ht="15.75" x14ac:dyDescent="0.25">
      <c r="D5" s="8"/>
      <c r="E5" s="242" t="str">
        <f>Cover!B19</f>
        <v>FY26</v>
      </c>
      <c r="F5" s="242"/>
      <c r="G5" s="242"/>
      <c r="H5" s="242"/>
      <c r="I5" s="242"/>
      <c r="J5" s="242"/>
      <c r="K5" s="242"/>
      <c r="L5" s="242"/>
      <c r="M5" s="242"/>
      <c r="P5" s="102"/>
    </row>
    <row r="6" spans="2:16" ht="16.899999999999999" customHeight="1" thickBot="1" x14ac:dyDescent="0.25">
      <c r="K6" s="321" t="str">
        <f ca="1">CELL("filename")</f>
        <v>\\dfafsvr\sbd$\DiegoJ\Budget Projections Template\[FY26 Budget Projections Template 6.2025.xlsx]Salary Projections Other Revenu</v>
      </c>
      <c r="L6" s="321"/>
      <c r="M6" s="321"/>
      <c r="N6" s="321"/>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75" t="s">
        <v>89</v>
      </c>
      <c r="C9" s="307"/>
      <c r="D9" s="296" t="s">
        <v>88</v>
      </c>
      <c r="E9" s="250" t="s">
        <v>81</v>
      </c>
      <c r="F9" s="250" t="s">
        <v>82</v>
      </c>
      <c r="G9" s="250" t="s">
        <v>83</v>
      </c>
      <c r="H9" s="250" t="s">
        <v>84</v>
      </c>
      <c r="I9" s="250" t="s">
        <v>90</v>
      </c>
      <c r="J9" s="250" t="s">
        <v>91</v>
      </c>
      <c r="K9" s="250" t="s">
        <v>85</v>
      </c>
      <c r="L9" s="250" t="s">
        <v>86</v>
      </c>
      <c r="M9" s="250" t="s">
        <v>108</v>
      </c>
      <c r="N9" s="279" t="s">
        <v>87</v>
      </c>
      <c r="P9" s="102"/>
    </row>
    <row r="10" spans="2:16" ht="16.149999999999999" customHeight="1" x14ac:dyDescent="0.2">
      <c r="B10" s="246"/>
      <c r="C10" s="308"/>
      <c r="D10" s="297"/>
      <c r="E10" s="251"/>
      <c r="F10" s="251"/>
      <c r="G10" s="251"/>
      <c r="H10" s="251"/>
      <c r="I10" s="251"/>
      <c r="J10" s="251"/>
      <c r="K10" s="251"/>
      <c r="L10" s="251"/>
      <c r="M10" s="251" t="s">
        <v>12</v>
      </c>
      <c r="N10" s="280"/>
    </row>
    <row r="11" spans="2:16" ht="16.149999999999999" customHeight="1" x14ac:dyDescent="0.2">
      <c r="B11" s="246"/>
      <c r="C11" s="308"/>
      <c r="D11" s="297"/>
      <c r="E11" s="251"/>
      <c r="F11" s="251"/>
      <c r="G11" s="251" t="s">
        <v>18</v>
      </c>
      <c r="H11" s="251" t="s">
        <v>14</v>
      </c>
      <c r="I11" s="251" t="s">
        <v>10</v>
      </c>
      <c r="J11" s="251" t="s">
        <v>11</v>
      </c>
      <c r="K11" s="251" t="s">
        <v>13</v>
      </c>
      <c r="L11" s="251" t="s">
        <v>64</v>
      </c>
      <c r="M11" s="251" t="s">
        <v>16</v>
      </c>
      <c r="N11" s="280" t="s">
        <v>17</v>
      </c>
      <c r="P11" s="102"/>
    </row>
    <row r="12" spans="2:16" ht="16.899999999999999" customHeight="1" x14ac:dyDescent="0.2">
      <c r="B12" s="246"/>
      <c r="C12" s="308"/>
      <c r="D12" s="297"/>
      <c r="E12" s="252"/>
      <c r="F12" s="252"/>
      <c r="G12" s="252" t="s">
        <v>62</v>
      </c>
      <c r="H12" s="252" t="s">
        <v>18</v>
      </c>
      <c r="I12" s="252" t="s">
        <v>15</v>
      </c>
      <c r="J12" s="252" t="str">
        <f>I12</f>
        <v>YR-TO-DATE</v>
      </c>
      <c r="K12" s="252" t="s">
        <v>63</v>
      </c>
      <c r="L12" s="252" t="s">
        <v>17</v>
      </c>
      <c r="M12" s="252" t="s">
        <v>80</v>
      </c>
      <c r="N12" s="281" t="s">
        <v>19</v>
      </c>
      <c r="P12" s="102"/>
    </row>
    <row r="13" spans="2:16" ht="15" customHeight="1" x14ac:dyDescent="0.2">
      <c r="B13" s="309"/>
      <c r="C13" s="310"/>
      <c r="D13" s="103"/>
      <c r="E13" s="104"/>
      <c r="F13" s="105"/>
      <c r="G13" s="105"/>
      <c r="H13" s="105"/>
      <c r="I13" s="105" t="s">
        <v>0</v>
      </c>
      <c r="J13" s="105"/>
      <c r="K13" s="105"/>
      <c r="L13" s="105"/>
      <c r="M13" s="105"/>
      <c r="N13" s="106"/>
      <c r="P13" s="102"/>
    </row>
    <row r="14" spans="2:16" ht="15.75" x14ac:dyDescent="0.25">
      <c r="B14" s="302" t="s">
        <v>142</v>
      </c>
      <c r="C14" s="303"/>
      <c r="D14" s="212" t="s">
        <v>158</v>
      </c>
      <c r="E14" s="125"/>
      <c r="F14" s="126"/>
      <c r="G14" s="126"/>
      <c r="H14" s="74">
        <f>SUM(F14:G14)</f>
        <v>0</v>
      </c>
      <c r="I14" s="126"/>
      <c r="J14" s="126"/>
      <c r="K14" s="68">
        <f>I14+J14</f>
        <v>0</v>
      </c>
      <c r="L14" s="68">
        <f>+H14-K14</f>
        <v>0</v>
      </c>
      <c r="M14" s="74">
        <f>'Salary Projections Other Revenu'!S14</f>
        <v>0</v>
      </c>
      <c r="N14" s="69">
        <f>+L14-M14</f>
        <v>0</v>
      </c>
      <c r="O14" s="109"/>
      <c r="P14" s="102"/>
    </row>
    <row r="15" spans="2:16" ht="15.75" x14ac:dyDescent="0.25">
      <c r="B15" s="302" t="s">
        <v>44</v>
      </c>
      <c r="C15" s="303"/>
      <c r="D15" s="212" t="s">
        <v>159</v>
      </c>
      <c r="E15" s="125"/>
      <c r="F15" s="126"/>
      <c r="G15" s="126"/>
      <c r="H15" s="74">
        <f t="shared" ref="H15:H32" si="0">SUM(F15:G15)</f>
        <v>0</v>
      </c>
      <c r="I15" s="126"/>
      <c r="J15" s="126"/>
      <c r="K15" s="68">
        <f t="shared" ref="K15:K32" si="1">I15+J15</f>
        <v>0</v>
      </c>
      <c r="L15" s="68">
        <f t="shared" ref="L15:L33" si="2">+H15-K15</f>
        <v>0</v>
      </c>
      <c r="M15" s="74">
        <f>'Salary Projections Other Revenu'!S15</f>
        <v>0</v>
      </c>
      <c r="N15" s="69">
        <f t="shared" ref="N15:N32" si="3">+L15-M15</f>
        <v>0</v>
      </c>
      <c r="O15" s="109"/>
      <c r="P15" s="102"/>
    </row>
    <row r="16" spans="2:16" ht="15.75" x14ac:dyDescent="0.25">
      <c r="B16" s="302" t="s">
        <v>143</v>
      </c>
      <c r="C16" s="303"/>
      <c r="D16" s="212" t="s">
        <v>160</v>
      </c>
      <c r="E16" s="125"/>
      <c r="F16" s="126"/>
      <c r="G16" s="126"/>
      <c r="H16" s="74">
        <f t="shared" si="0"/>
        <v>0</v>
      </c>
      <c r="I16" s="126"/>
      <c r="J16" s="126"/>
      <c r="K16" s="68">
        <f t="shared" si="1"/>
        <v>0</v>
      </c>
      <c r="L16" s="68">
        <f t="shared" si="2"/>
        <v>0</v>
      </c>
      <c r="M16" s="74">
        <f>'Salary Projections Other Revenu'!S16</f>
        <v>0</v>
      </c>
      <c r="N16" s="69">
        <f t="shared" si="3"/>
        <v>0</v>
      </c>
      <c r="O16" s="109"/>
      <c r="P16" s="102"/>
    </row>
    <row r="17" spans="2:15" ht="15.75" x14ac:dyDescent="0.25">
      <c r="B17" s="302" t="s">
        <v>144</v>
      </c>
      <c r="C17" s="303"/>
      <c r="D17" s="212" t="s">
        <v>161</v>
      </c>
      <c r="E17" s="125"/>
      <c r="F17" s="126"/>
      <c r="G17" s="126"/>
      <c r="H17" s="74">
        <f t="shared" si="0"/>
        <v>0</v>
      </c>
      <c r="I17" s="126"/>
      <c r="J17" s="126"/>
      <c r="K17" s="68">
        <f t="shared" si="1"/>
        <v>0</v>
      </c>
      <c r="L17" s="68">
        <f t="shared" si="2"/>
        <v>0</v>
      </c>
      <c r="M17" s="74">
        <f>'Salary Projections Other Revenu'!S17</f>
        <v>0</v>
      </c>
      <c r="N17" s="69">
        <f t="shared" si="3"/>
        <v>0</v>
      </c>
      <c r="O17" s="109"/>
    </row>
    <row r="18" spans="2:15" ht="15.75" x14ac:dyDescent="0.25">
      <c r="B18" s="302" t="s">
        <v>145</v>
      </c>
      <c r="C18" s="303"/>
      <c r="D18" s="212" t="s">
        <v>162</v>
      </c>
      <c r="E18" s="125"/>
      <c r="F18" s="126"/>
      <c r="G18" s="126"/>
      <c r="H18" s="74">
        <f t="shared" si="0"/>
        <v>0</v>
      </c>
      <c r="I18" s="126"/>
      <c r="J18" s="126"/>
      <c r="K18" s="68">
        <f t="shared" si="1"/>
        <v>0</v>
      </c>
      <c r="L18" s="68">
        <f t="shared" si="2"/>
        <v>0</v>
      </c>
      <c r="M18" s="74">
        <f>'Salary Projections Other Revenu'!S18</f>
        <v>0</v>
      </c>
      <c r="N18" s="69">
        <f t="shared" si="3"/>
        <v>0</v>
      </c>
      <c r="O18" s="109"/>
    </row>
    <row r="19" spans="2:15" ht="15.75" x14ac:dyDescent="0.25">
      <c r="B19" s="302" t="s">
        <v>146</v>
      </c>
      <c r="C19" s="303"/>
      <c r="D19" s="212" t="s">
        <v>163</v>
      </c>
      <c r="E19" s="125"/>
      <c r="F19" s="126"/>
      <c r="G19" s="126"/>
      <c r="H19" s="74">
        <f t="shared" si="0"/>
        <v>0</v>
      </c>
      <c r="I19" s="126"/>
      <c r="J19" s="126"/>
      <c r="K19" s="68">
        <f t="shared" si="1"/>
        <v>0</v>
      </c>
      <c r="L19" s="68">
        <f t="shared" si="2"/>
        <v>0</v>
      </c>
      <c r="M19" s="74">
        <f>'Salary Projections Other Revenu'!S19</f>
        <v>0</v>
      </c>
      <c r="N19" s="69">
        <f t="shared" si="3"/>
        <v>0</v>
      </c>
      <c r="O19" s="109"/>
    </row>
    <row r="20" spans="2:15" ht="15.75" x14ac:dyDescent="0.25">
      <c r="B20" s="302" t="s">
        <v>147</v>
      </c>
      <c r="C20" s="303"/>
      <c r="D20" s="212" t="s">
        <v>164</v>
      </c>
      <c r="E20" s="125"/>
      <c r="F20" s="126"/>
      <c r="G20" s="126"/>
      <c r="H20" s="74">
        <f t="shared" si="0"/>
        <v>0</v>
      </c>
      <c r="I20" s="126"/>
      <c r="J20" s="126"/>
      <c r="K20" s="68">
        <f t="shared" si="1"/>
        <v>0</v>
      </c>
      <c r="L20" s="68">
        <f t="shared" si="2"/>
        <v>0</v>
      </c>
      <c r="M20" s="74">
        <f>'Salary Projections Other Revenu'!S20</f>
        <v>0</v>
      </c>
      <c r="N20" s="69">
        <f t="shared" si="3"/>
        <v>0</v>
      </c>
      <c r="O20" s="109"/>
    </row>
    <row r="21" spans="2:15" ht="15.75" x14ac:dyDescent="0.25">
      <c r="B21" s="302" t="s">
        <v>148</v>
      </c>
      <c r="C21" s="303"/>
      <c r="D21" s="212" t="s">
        <v>165</v>
      </c>
      <c r="E21" s="125"/>
      <c r="F21" s="126"/>
      <c r="G21" s="126"/>
      <c r="H21" s="74">
        <f t="shared" si="0"/>
        <v>0</v>
      </c>
      <c r="I21" s="126"/>
      <c r="J21" s="126"/>
      <c r="K21" s="68">
        <f t="shared" si="1"/>
        <v>0</v>
      </c>
      <c r="L21" s="68">
        <f t="shared" si="2"/>
        <v>0</v>
      </c>
      <c r="M21" s="74">
        <f>'Salary Projections Other Revenu'!S21</f>
        <v>0</v>
      </c>
      <c r="N21" s="69">
        <f t="shared" si="3"/>
        <v>0</v>
      </c>
      <c r="O21" s="109"/>
    </row>
    <row r="22" spans="2:15" ht="15.75" x14ac:dyDescent="0.25">
      <c r="B22" s="302" t="s">
        <v>48</v>
      </c>
      <c r="C22" s="303"/>
      <c r="D22" s="212" t="s">
        <v>166</v>
      </c>
      <c r="E22" s="125"/>
      <c r="F22" s="126"/>
      <c r="G22" s="126"/>
      <c r="H22" s="74">
        <f t="shared" si="0"/>
        <v>0</v>
      </c>
      <c r="I22" s="126"/>
      <c r="J22" s="126"/>
      <c r="K22" s="68">
        <f t="shared" si="1"/>
        <v>0</v>
      </c>
      <c r="L22" s="68">
        <f t="shared" si="2"/>
        <v>0</v>
      </c>
      <c r="M22" s="74">
        <f>'Salary Projections Other Revenu'!S22</f>
        <v>0</v>
      </c>
      <c r="N22" s="69">
        <f t="shared" si="3"/>
        <v>0</v>
      </c>
      <c r="O22" s="109"/>
    </row>
    <row r="23" spans="2:15" ht="15.75" x14ac:dyDescent="0.25">
      <c r="B23" s="302" t="s">
        <v>149</v>
      </c>
      <c r="C23" s="303"/>
      <c r="D23" s="212" t="s">
        <v>167</v>
      </c>
      <c r="E23" s="125"/>
      <c r="F23" s="126"/>
      <c r="G23" s="126"/>
      <c r="H23" s="74">
        <f t="shared" si="0"/>
        <v>0</v>
      </c>
      <c r="I23" s="126"/>
      <c r="J23" s="126"/>
      <c r="K23" s="68">
        <f t="shared" si="1"/>
        <v>0</v>
      </c>
      <c r="L23" s="68">
        <f t="shared" si="2"/>
        <v>0</v>
      </c>
      <c r="M23" s="74">
        <f>'Salary Projections Other Revenu'!S30</f>
        <v>0</v>
      </c>
      <c r="N23" s="69">
        <f t="shared" si="3"/>
        <v>0</v>
      </c>
      <c r="O23" s="109"/>
    </row>
    <row r="24" spans="2:15" ht="15.75" x14ac:dyDescent="0.25">
      <c r="B24" s="302" t="s">
        <v>50</v>
      </c>
      <c r="C24" s="303"/>
      <c r="D24" s="212" t="s">
        <v>168</v>
      </c>
      <c r="E24" s="125"/>
      <c r="F24" s="126"/>
      <c r="G24" s="126"/>
      <c r="H24" s="74">
        <f t="shared" si="0"/>
        <v>0</v>
      </c>
      <c r="I24" s="126"/>
      <c r="J24" s="126"/>
      <c r="K24" s="68">
        <f t="shared" si="1"/>
        <v>0</v>
      </c>
      <c r="L24" s="68">
        <f t="shared" si="2"/>
        <v>0</v>
      </c>
      <c r="M24" s="74">
        <f>'Salary Projections Other Revenu'!S31</f>
        <v>0</v>
      </c>
      <c r="N24" s="69">
        <f t="shared" si="3"/>
        <v>0</v>
      </c>
      <c r="O24" s="109"/>
    </row>
    <row r="25" spans="2:15" ht="15.75" x14ac:dyDescent="0.25">
      <c r="B25" s="302" t="s">
        <v>150</v>
      </c>
      <c r="C25" s="303"/>
      <c r="D25" s="212" t="s">
        <v>169</v>
      </c>
      <c r="E25" s="125"/>
      <c r="F25" s="126"/>
      <c r="G25" s="126"/>
      <c r="H25" s="74">
        <f t="shared" si="0"/>
        <v>0</v>
      </c>
      <c r="I25" s="126"/>
      <c r="J25" s="126"/>
      <c r="K25" s="68">
        <f t="shared" si="1"/>
        <v>0</v>
      </c>
      <c r="L25" s="68">
        <f t="shared" si="2"/>
        <v>0</v>
      </c>
      <c r="M25" s="74">
        <f>'Salary Projections Other Revenu'!S32</f>
        <v>0</v>
      </c>
      <c r="N25" s="69">
        <f t="shared" si="3"/>
        <v>0</v>
      </c>
      <c r="O25" s="109"/>
    </row>
    <row r="26" spans="2:15" ht="15.75" x14ac:dyDescent="0.25">
      <c r="B26" s="302" t="s">
        <v>151</v>
      </c>
      <c r="C26" s="303"/>
      <c r="D26" s="212" t="s">
        <v>170</v>
      </c>
      <c r="E26" s="125"/>
      <c r="F26" s="126"/>
      <c r="G26" s="126"/>
      <c r="H26" s="74">
        <f t="shared" si="0"/>
        <v>0</v>
      </c>
      <c r="I26" s="126"/>
      <c r="J26" s="126"/>
      <c r="K26" s="68">
        <f t="shared" si="1"/>
        <v>0</v>
      </c>
      <c r="L26" s="68">
        <f t="shared" si="2"/>
        <v>0</v>
      </c>
      <c r="M26" s="74">
        <f>'Salary Projections Other Revenu'!S33</f>
        <v>0</v>
      </c>
      <c r="N26" s="69">
        <f t="shared" si="3"/>
        <v>0</v>
      </c>
      <c r="O26" s="109"/>
    </row>
    <row r="27" spans="2:15" ht="15.75" x14ac:dyDescent="0.25">
      <c r="B27" s="302" t="s">
        <v>152</v>
      </c>
      <c r="C27" s="303"/>
      <c r="D27" s="212" t="s">
        <v>419</v>
      </c>
      <c r="E27" s="125"/>
      <c r="F27" s="126"/>
      <c r="G27" s="126"/>
      <c r="H27" s="74">
        <f t="shared" si="0"/>
        <v>0</v>
      </c>
      <c r="I27" s="126"/>
      <c r="J27" s="126"/>
      <c r="K27" s="68">
        <f t="shared" si="1"/>
        <v>0</v>
      </c>
      <c r="L27" s="68">
        <f>+H27-K27</f>
        <v>0</v>
      </c>
      <c r="M27" s="74">
        <f>'Salary Projections Other Revenu'!S34</f>
        <v>0</v>
      </c>
      <c r="N27" s="69">
        <f>+L27-M27</f>
        <v>0</v>
      </c>
      <c r="O27" s="109"/>
    </row>
    <row r="28" spans="2:15" ht="15.75" x14ac:dyDescent="0.25">
      <c r="B28" s="302" t="s">
        <v>152</v>
      </c>
      <c r="C28" s="303"/>
      <c r="D28" s="212" t="s">
        <v>171</v>
      </c>
      <c r="E28" s="125"/>
      <c r="F28" s="126"/>
      <c r="G28" s="126"/>
      <c r="H28" s="74">
        <f t="shared" si="0"/>
        <v>0</v>
      </c>
      <c r="I28" s="126"/>
      <c r="J28" s="126"/>
      <c r="K28" s="68">
        <f t="shared" si="1"/>
        <v>0</v>
      </c>
      <c r="L28" s="68">
        <f t="shared" si="2"/>
        <v>0</v>
      </c>
      <c r="M28" s="74">
        <f>'Salary Projections Other Revenu'!S35</f>
        <v>0</v>
      </c>
      <c r="N28" s="69">
        <f t="shared" si="3"/>
        <v>0</v>
      </c>
      <c r="O28" s="109"/>
    </row>
    <row r="29" spans="2:15" ht="15.75" x14ac:dyDescent="0.25">
      <c r="B29" s="302" t="s">
        <v>153</v>
      </c>
      <c r="C29" s="303"/>
      <c r="D29" s="212" t="s">
        <v>172</v>
      </c>
      <c r="E29" s="125"/>
      <c r="F29" s="126"/>
      <c r="G29" s="126"/>
      <c r="H29" s="74">
        <f t="shared" si="0"/>
        <v>0</v>
      </c>
      <c r="I29" s="126"/>
      <c r="J29" s="126"/>
      <c r="K29" s="68">
        <f t="shared" si="1"/>
        <v>0</v>
      </c>
      <c r="L29" s="68">
        <f t="shared" si="2"/>
        <v>0</v>
      </c>
      <c r="M29" s="74">
        <f>'Salary Projections Other Revenu'!S36</f>
        <v>0</v>
      </c>
      <c r="N29" s="69">
        <f t="shared" si="3"/>
        <v>0</v>
      </c>
      <c r="O29" s="109"/>
    </row>
    <row r="30" spans="2:15" ht="15.75" x14ac:dyDescent="0.25">
      <c r="B30" s="302" t="s">
        <v>154</v>
      </c>
      <c r="C30" s="303"/>
      <c r="D30" s="212" t="s">
        <v>173</v>
      </c>
      <c r="E30" s="125"/>
      <c r="F30" s="126"/>
      <c r="G30" s="126"/>
      <c r="H30" s="74">
        <f t="shared" ref="H30" si="4">SUM(F30:G30)</f>
        <v>0</v>
      </c>
      <c r="I30" s="126"/>
      <c r="J30" s="126"/>
      <c r="K30" s="68">
        <f t="shared" ref="K30" si="5">I30+J30</f>
        <v>0</v>
      </c>
      <c r="L30" s="68">
        <f t="shared" ref="L30" si="6">+H30-K30</f>
        <v>0</v>
      </c>
      <c r="M30" s="74">
        <f>'Salary Projections Other Revenu'!S37</f>
        <v>0</v>
      </c>
      <c r="N30" s="69">
        <f t="shared" ref="N30" si="7">+L30-M30</f>
        <v>0</v>
      </c>
      <c r="O30" s="109"/>
    </row>
    <row r="31" spans="2:15" ht="15.75" x14ac:dyDescent="0.25">
      <c r="B31" s="302" t="s">
        <v>155</v>
      </c>
      <c r="C31" s="303"/>
      <c r="D31" s="212" t="s">
        <v>174</v>
      </c>
      <c r="E31" s="125"/>
      <c r="F31" s="126"/>
      <c r="G31" s="126"/>
      <c r="H31" s="74">
        <f t="shared" si="0"/>
        <v>0</v>
      </c>
      <c r="I31" s="126"/>
      <c r="J31" s="126"/>
      <c r="K31" s="68">
        <f t="shared" si="1"/>
        <v>0</v>
      </c>
      <c r="L31" s="68">
        <f t="shared" si="2"/>
        <v>0</v>
      </c>
      <c r="M31" s="74">
        <f>'Salary Projections Other Revenu'!S37</f>
        <v>0</v>
      </c>
      <c r="N31" s="69">
        <f t="shared" si="3"/>
        <v>0</v>
      </c>
      <c r="O31" s="109"/>
    </row>
    <row r="32" spans="2:15" ht="15.75" x14ac:dyDescent="0.25">
      <c r="B32" s="302" t="s">
        <v>156</v>
      </c>
      <c r="C32" s="295"/>
      <c r="D32" s="212" t="s">
        <v>175</v>
      </c>
      <c r="E32" s="125"/>
      <c r="F32" s="127"/>
      <c r="G32" s="126"/>
      <c r="H32" s="74">
        <f t="shared" si="0"/>
        <v>0</v>
      </c>
      <c r="I32" s="127"/>
      <c r="J32" s="127"/>
      <c r="K32" s="68">
        <f t="shared" si="1"/>
        <v>0</v>
      </c>
      <c r="L32" s="72">
        <f t="shared" si="2"/>
        <v>0</v>
      </c>
      <c r="M32" s="110">
        <f>'Salary Projections Other Revenu'!S38</f>
        <v>0</v>
      </c>
      <c r="N32" s="69">
        <f t="shared" si="3"/>
        <v>0</v>
      </c>
      <c r="O32" s="109"/>
    </row>
    <row r="33" spans="2:15" ht="15.75" x14ac:dyDescent="0.25">
      <c r="B33" s="294" t="s">
        <v>157</v>
      </c>
      <c r="C33" s="295"/>
      <c r="D33" s="212" t="s">
        <v>176</v>
      </c>
      <c r="E33" s="125"/>
      <c r="F33" s="127"/>
      <c r="G33" s="126"/>
      <c r="H33" s="74">
        <f>SUM(F33:G33)</f>
        <v>0</v>
      </c>
      <c r="I33" s="127"/>
      <c r="J33" s="127"/>
      <c r="K33" s="68">
        <f>I33+J33</f>
        <v>0</v>
      </c>
      <c r="L33" s="72">
        <f t="shared" si="2"/>
        <v>0</v>
      </c>
      <c r="M33" s="110">
        <f>'Salary Projections Other Revenu'!S39</f>
        <v>0</v>
      </c>
      <c r="N33" s="69">
        <f>+L33-M33</f>
        <v>0</v>
      </c>
      <c r="O33" s="109"/>
    </row>
    <row r="34" spans="2:15" ht="16.149999999999999" customHeight="1" x14ac:dyDescent="0.25">
      <c r="B34" s="212"/>
      <c r="C34" s="173"/>
      <c r="D34" s="213"/>
      <c r="E34" s="111"/>
      <c r="F34" s="112"/>
      <c r="G34" s="113"/>
      <c r="H34" s="71"/>
      <c r="I34" s="112"/>
      <c r="J34" s="112"/>
      <c r="K34" s="71"/>
      <c r="L34" s="112"/>
      <c r="M34" s="129"/>
      <c r="N34" s="174"/>
      <c r="O34" s="109"/>
    </row>
    <row r="35" spans="2:15" ht="16.899999999999999" customHeight="1" x14ac:dyDescent="0.2">
      <c r="B35" s="311" t="s">
        <v>93</v>
      </c>
      <c r="C35" s="312"/>
      <c r="D35" s="298">
        <v>200</v>
      </c>
      <c r="E35" s="300">
        <f t="shared" ref="E35:N35" si="8">SUM(E13:E33)</f>
        <v>0</v>
      </c>
      <c r="F35" s="300">
        <f t="shared" si="8"/>
        <v>0</v>
      </c>
      <c r="G35" s="300">
        <f t="shared" si="8"/>
        <v>0</v>
      </c>
      <c r="H35" s="300">
        <f t="shared" si="8"/>
        <v>0</v>
      </c>
      <c r="I35" s="300">
        <f t="shared" si="8"/>
        <v>0</v>
      </c>
      <c r="J35" s="300">
        <f t="shared" si="8"/>
        <v>0</v>
      </c>
      <c r="K35" s="300">
        <f t="shared" si="8"/>
        <v>0</v>
      </c>
      <c r="L35" s="300">
        <f t="shared" si="8"/>
        <v>0</v>
      </c>
      <c r="M35" s="305">
        <f t="shared" si="8"/>
        <v>0</v>
      </c>
      <c r="N35" s="300">
        <f t="shared" si="8"/>
        <v>0</v>
      </c>
      <c r="O35" s="109"/>
    </row>
    <row r="36" spans="2:15" ht="15.75" customHeight="1" thickBot="1" x14ac:dyDescent="0.25">
      <c r="B36" s="313"/>
      <c r="C36" s="314"/>
      <c r="D36" s="299"/>
      <c r="E36" s="301"/>
      <c r="F36" s="301"/>
      <c r="G36" s="301"/>
      <c r="H36" s="301"/>
      <c r="I36" s="301"/>
      <c r="J36" s="301"/>
      <c r="K36" s="301"/>
      <c r="L36" s="301"/>
      <c r="M36" s="306"/>
      <c r="N36" s="301"/>
      <c r="O36" s="109"/>
    </row>
    <row r="37" spans="2:15" ht="15.75" thickTop="1" x14ac:dyDescent="0.2">
      <c r="B37" s="309"/>
      <c r="C37" s="310"/>
      <c r="D37" s="114"/>
      <c r="E37" s="108"/>
      <c r="F37" s="68"/>
      <c r="G37" s="68"/>
      <c r="H37" s="68"/>
      <c r="I37" s="68"/>
      <c r="J37" s="68"/>
      <c r="K37" s="68"/>
      <c r="L37" s="68"/>
      <c r="M37" s="74"/>
      <c r="N37" s="69"/>
      <c r="O37" s="109"/>
    </row>
    <row r="38" spans="2:15" ht="15.75" x14ac:dyDescent="0.25">
      <c r="B38" t="s">
        <v>53</v>
      </c>
      <c r="C38" s="210"/>
      <c r="D38" t="s">
        <v>181</v>
      </c>
      <c r="E38" s="125"/>
      <c r="F38" s="126"/>
      <c r="G38" s="126"/>
      <c r="H38" s="74">
        <f t="shared" ref="H38:H43" si="9">SUM(F38:G38)</f>
        <v>0</v>
      </c>
      <c r="I38" s="126"/>
      <c r="J38" s="126"/>
      <c r="K38" s="68">
        <f t="shared" ref="K38:K43" si="10">I38+J38</f>
        <v>0</v>
      </c>
      <c r="L38" s="68">
        <f t="shared" ref="L38:L43" si="11">+H38-K38</f>
        <v>0</v>
      </c>
      <c r="M38" s="126"/>
      <c r="N38" s="69">
        <f t="shared" ref="N38:N47" si="12">+L38-M38</f>
        <v>0</v>
      </c>
      <c r="O38" s="109"/>
    </row>
    <row r="39" spans="2:15" ht="15.75" x14ac:dyDescent="0.25">
      <c r="B39" t="s">
        <v>73</v>
      </c>
      <c r="C39" s="210"/>
      <c r="D39" t="s">
        <v>182</v>
      </c>
      <c r="E39" s="125"/>
      <c r="F39" s="126"/>
      <c r="G39" s="126"/>
      <c r="H39" s="74">
        <f t="shared" si="9"/>
        <v>0</v>
      </c>
      <c r="I39" s="126"/>
      <c r="J39" s="126"/>
      <c r="K39" s="68">
        <f t="shared" si="10"/>
        <v>0</v>
      </c>
      <c r="L39" s="68">
        <f t="shared" si="11"/>
        <v>0</v>
      </c>
      <c r="M39" s="126"/>
      <c r="N39" s="69">
        <f t="shared" si="12"/>
        <v>0</v>
      </c>
      <c r="O39" s="109"/>
    </row>
    <row r="40" spans="2:15" ht="15.75" x14ac:dyDescent="0.25">
      <c r="B40" t="s">
        <v>177</v>
      </c>
      <c r="C40" s="210"/>
      <c r="D40" t="s">
        <v>183</v>
      </c>
      <c r="E40" s="125"/>
      <c r="F40" s="126"/>
      <c r="G40" s="126"/>
      <c r="H40" s="74">
        <f t="shared" si="9"/>
        <v>0</v>
      </c>
      <c r="I40" s="126"/>
      <c r="J40" s="126"/>
      <c r="K40" s="68">
        <f t="shared" si="10"/>
        <v>0</v>
      </c>
      <c r="L40" s="68">
        <f t="shared" si="11"/>
        <v>0</v>
      </c>
      <c r="M40" s="126"/>
      <c r="N40" s="69">
        <f t="shared" si="12"/>
        <v>0</v>
      </c>
      <c r="O40" s="109"/>
    </row>
    <row r="41" spans="2:15" ht="15.75" x14ac:dyDescent="0.25">
      <c r="B41" t="s">
        <v>74</v>
      </c>
      <c r="C41" s="210"/>
      <c r="D41" t="s">
        <v>184</v>
      </c>
      <c r="E41" s="125"/>
      <c r="F41" s="126"/>
      <c r="G41" s="126"/>
      <c r="H41" s="74">
        <f t="shared" si="9"/>
        <v>0</v>
      </c>
      <c r="I41" s="126"/>
      <c r="J41" s="126"/>
      <c r="K41" s="68">
        <f t="shared" si="10"/>
        <v>0</v>
      </c>
      <c r="L41" s="68">
        <f t="shared" si="11"/>
        <v>0</v>
      </c>
      <c r="M41" s="126"/>
      <c r="N41" s="69">
        <f t="shared" si="12"/>
        <v>0</v>
      </c>
      <c r="O41" s="109"/>
    </row>
    <row r="42" spans="2:15" ht="15.75" x14ac:dyDescent="0.25">
      <c r="B42" t="s">
        <v>178</v>
      </c>
      <c r="C42" s="210"/>
      <c r="D42" t="s">
        <v>185</v>
      </c>
      <c r="E42" s="125"/>
      <c r="F42" s="126"/>
      <c r="G42" s="126"/>
      <c r="H42" s="74">
        <f t="shared" si="9"/>
        <v>0</v>
      </c>
      <c r="I42" s="126"/>
      <c r="J42" s="126"/>
      <c r="K42" s="68">
        <f t="shared" si="10"/>
        <v>0</v>
      </c>
      <c r="L42" s="68">
        <f t="shared" si="11"/>
        <v>0</v>
      </c>
      <c r="M42" s="126"/>
      <c r="N42" s="69">
        <f t="shared" si="12"/>
        <v>0</v>
      </c>
      <c r="O42" s="109"/>
    </row>
    <row r="43" spans="2:15" ht="15.75" x14ac:dyDescent="0.25">
      <c r="B43" t="s">
        <v>420</v>
      </c>
      <c r="C43" s="210"/>
      <c r="D43" t="s">
        <v>186</v>
      </c>
      <c r="E43" s="128"/>
      <c r="F43" s="127"/>
      <c r="G43" s="126"/>
      <c r="H43" s="74">
        <f t="shared" si="9"/>
        <v>0</v>
      </c>
      <c r="I43" s="126"/>
      <c r="J43" s="126"/>
      <c r="K43" s="72">
        <f t="shared" si="10"/>
        <v>0</v>
      </c>
      <c r="L43" s="72">
        <f t="shared" si="11"/>
        <v>0</v>
      </c>
      <c r="M43" s="126"/>
      <c r="N43" s="69">
        <f t="shared" si="12"/>
        <v>0</v>
      </c>
      <c r="O43" s="109"/>
    </row>
    <row r="44" spans="2:15" ht="15" customHeight="1" x14ac:dyDescent="0.25">
      <c r="B44" t="s">
        <v>54</v>
      </c>
      <c r="C44" s="210"/>
      <c r="D44" t="s">
        <v>187</v>
      </c>
      <c r="E44" s="128"/>
      <c r="F44" s="127"/>
      <c r="G44" s="126"/>
      <c r="H44" s="74">
        <f t="shared" ref="H44:H50" si="13">SUM(F44:G44)</f>
        <v>0</v>
      </c>
      <c r="I44" s="126"/>
      <c r="J44" s="126"/>
      <c r="K44" s="72">
        <f>I44+J44</f>
        <v>0</v>
      </c>
      <c r="L44" s="72">
        <f>+H44-K44</f>
        <v>0</v>
      </c>
      <c r="M44" s="126"/>
      <c r="N44" s="69">
        <f>+L44-M44</f>
        <v>0</v>
      </c>
      <c r="O44" s="109"/>
    </row>
    <row r="45" spans="2:15" ht="15.75" x14ac:dyDescent="0.25">
      <c r="B45" t="s">
        <v>421</v>
      </c>
      <c r="C45" s="211"/>
      <c r="D45" t="s">
        <v>424</v>
      </c>
      <c r="E45" s="128"/>
      <c r="F45" s="127"/>
      <c r="G45" s="126"/>
      <c r="H45" s="74">
        <f t="shared" si="13"/>
        <v>0</v>
      </c>
      <c r="I45" s="126"/>
      <c r="J45" s="126"/>
      <c r="K45" s="72">
        <f>I45+J45</f>
        <v>0</v>
      </c>
      <c r="L45" s="72">
        <f>+H45-K45</f>
        <v>0</v>
      </c>
      <c r="M45" s="126"/>
      <c r="N45" s="69">
        <f t="shared" si="12"/>
        <v>0</v>
      </c>
      <c r="O45" s="109"/>
    </row>
    <row r="46" spans="2:15" ht="15.75" x14ac:dyDescent="0.25">
      <c r="B46" t="s">
        <v>75</v>
      </c>
      <c r="C46" s="210"/>
      <c r="D46" t="s">
        <v>188</v>
      </c>
      <c r="E46" s="128"/>
      <c r="F46" s="127"/>
      <c r="G46" s="126"/>
      <c r="H46" s="74">
        <f t="shared" si="13"/>
        <v>0</v>
      </c>
      <c r="I46" s="126"/>
      <c r="J46" s="126"/>
      <c r="K46" s="72">
        <f>I46+J46</f>
        <v>0</v>
      </c>
      <c r="L46" s="68">
        <f t="shared" ref="L46:L47" si="14">+H46-K46</f>
        <v>0</v>
      </c>
      <c r="M46" s="126"/>
      <c r="N46" s="69">
        <f t="shared" si="12"/>
        <v>0</v>
      </c>
      <c r="O46" s="109"/>
    </row>
    <row r="47" spans="2:15" ht="15.75" x14ac:dyDescent="0.25">
      <c r="B47" t="s">
        <v>422</v>
      </c>
      <c r="C47" s="210"/>
      <c r="D47" t="s">
        <v>425</v>
      </c>
      <c r="E47" s="128"/>
      <c r="F47" s="127"/>
      <c r="G47" s="126"/>
      <c r="H47" s="74">
        <f t="shared" si="13"/>
        <v>0</v>
      </c>
      <c r="I47" s="126"/>
      <c r="J47" s="126"/>
      <c r="K47" s="68">
        <f t="shared" ref="K47:K48" si="15">I47+J47</f>
        <v>0</v>
      </c>
      <c r="L47" s="72">
        <f t="shared" si="14"/>
        <v>0</v>
      </c>
      <c r="M47" s="126"/>
      <c r="N47" s="69">
        <f t="shared" si="12"/>
        <v>0</v>
      </c>
      <c r="O47" s="109"/>
    </row>
    <row r="48" spans="2:15" ht="15.75" x14ac:dyDescent="0.25">
      <c r="B48" t="s">
        <v>179</v>
      </c>
      <c r="C48" s="216"/>
      <c r="D48" t="s">
        <v>189</v>
      </c>
      <c r="E48" s="128"/>
      <c r="F48" s="127"/>
      <c r="G48" s="126"/>
      <c r="H48" s="74">
        <f t="shared" si="13"/>
        <v>0</v>
      </c>
      <c r="I48" s="126"/>
      <c r="J48" s="126"/>
      <c r="K48" s="72">
        <f t="shared" si="15"/>
        <v>0</v>
      </c>
      <c r="L48" s="72">
        <f>+H48-K48</f>
        <v>0</v>
      </c>
      <c r="M48" s="126"/>
      <c r="N48" s="69">
        <f>+L48-M48</f>
        <v>0</v>
      </c>
      <c r="O48" s="109"/>
    </row>
    <row r="49" spans="2:15" ht="15" customHeight="1" x14ac:dyDescent="0.25">
      <c r="B49" t="s">
        <v>180</v>
      </c>
      <c r="C49" s="216"/>
      <c r="D49" t="s">
        <v>190</v>
      </c>
      <c r="E49" s="128"/>
      <c r="F49" s="127"/>
      <c r="G49" s="126"/>
      <c r="H49" s="74">
        <f t="shared" si="13"/>
        <v>0</v>
      </c>
      <c r="I49" s="126"/>
      <c r="J49" s="126"/>
      <c r="K49" s="72">
        <f>I49+J49</f>
        <v>0</v>
      </c>
      <c r="L49" s="72">
        <f>+H49-K49</f>
        <v>0</v>
      </c>
      <c r="M49" s="126"/>
      <c r="N49" s="69">
        <f>+L49-M49</f>
        <v>0</v>
      </c>
      <c r="O49" s="109"/>
    </row>
    <row r="50" spans="2:15" ht="16.899999999999999" customHeight="1" x14ac:dyDescent="0.25">
      <c r="B50" t="s">
        <v>423</v>
      </c>
      <c r="C50" s="216"/>
      <c r="D50" t="s">
        <v>411</v>
      </c>
      <c r="E50" s="128"/>
      <c r="F50" s="127"/>
      <c r="G50" s="126"/>
      <c r="H50" s="74">
        <f t="shared" si="13"/>
        <v>0</v>
      </c>
      <c r="I50" s="126"/>
      <c r="J50" s="126"/>
      <c r="K50" s="72">
        <f>I50+J50</f>
        <v>0</v>
      </c>
      <c r="L50" s="72">
        <f>+H50-K50</f>
        <v>0</v>
      </c>
      <c r="M50" s="126"/>
      <c r="N50" s="69">
        <f>+L50-M50</f>
        <v>0</v>
      </c>
      <c r="O50" s="109"/>
    </row>
    <row r="51" spans="2:15" x14ac:dyDescent="0.2">
      <c r="B51" s="176"/>
      <c r="C51" s="215"/>
      <c r="D51" s="175"/>
      <c r="E51" s="177"/>
      <c r="F51" s="72"/>
      <c r="G51" s="74"/>
      <c r="H51" s="72"/>
      <c r="I51" s="68"/>
      <c r="J51" s="68"/>
      <c r="K51" s="72"/>
      <c r="L51" s="72"/>
      <c r="M51" s="74"/>
      <c r="N51" s="69"/>
      <c r="O51" s="109"/>
    </row>
    <row r="52" spans="2:15" ht="15" customHeight="1" x14ac:dyDescent="0.2">
      <c r="B52" s="311" t="s">
        <v>92</v>
      </c>
      <c r="C52" s="312"/>
      <c r="D52" s="298">
        <v>300</v>
      </c>
      <c r="E52" s="300">
        <f t="shared" ref="E52:N52" si="16">SUM(E37:E50)</f>
        <v>0</v>
      </c>
      <c r="F52" s="300">
        <f t="shared" si="16"/>
        <v>0</v>
      </c>
      <c r="G52" s="300">
        <f t="shared" si="16"/>
        <v>0</v>
      </c>
      <c r="H52" s="300">
        <f t="shared" si="16"/>
        <v>0</v>
      </c>
      <c r="I52" s="300">
        <f t="shared" si="16"/>
        <v>0</v>
      </c>
      <c r="J52" s="300">
        <f t="shared" si="16"/>
        <v>0</v>
      </c>
      <c r="K52" s="300">
        <f t="shared" si="16"/>
        <v>0</v>
      </c>
      <c r="L52" s="300">
        <f t="shared" si="16"/>
        <v>0</v>
      </c>
      <c r="M52" s="300">
        <f t="shared" si="16"/>
        <v>0</v>
      </c>
      <c r="N52" s="300">
        <f t="shared" si="16"/>
        <v>0</v>
      </c>
      <c r="O52" s="109"/>
    </row>
    <row r="53" spans="2:15" ht="15.75" customHeight="1" thickBot="1" x14ac:dyDescent="0.25">
      <c r="B53" s="313"/>
      <c r="C53" s="314"/>
      <c r="D53" s="299"/>
      <c r="E53" s="301"/>
      <c r="F53" s="301"/>
      <c r="G53" s="301"/>
      <c r="H53" s="301"/>
      <c r="I53" s="301"/>
      <c r="J53" s="301"/>
      <c r="K53" s="301"/>
      <c r="L53" s="301"/>
      <c r="M53" s="301"/>
      <c r="N53" s="301"/>
      <c r="O53" s="109"/>
    </row>
    <row r="54" spans="2:15" ht="15.75" thickTop="1" x14ac:dyDescent="0.2">
      <c r="B54" s="315"/>
      <c r="C54" s="316"/>
      <c r="D54" s="107"/>
      <c r="E54" s="115"/>
      <c r="F54" s="12"/>
      <c r="G54" s="12"/>
      <c r="H54" s="12"/>
      <c r="I54" s="12"/>
      <c r="J54" s="12"/>
      <c r="K54" s="12"/>
      <c r="L54" s="12"/>
      <c r="M54" s="130"/>
      <c r="N54" s="13"/>
      <c r="O54" s="109"/>
    </row>
    <row r="55" spans="2:15" ht="15.75" x14ac:dyDescent="0.25">
      <c r="B55" s="27" t="s">
        <v>191</v>
      </c>
      <c r="C55" s="28"/>
      <c r="D55" t="s">
        <v>276</v>
      </c>
      <c r="E55" s="125"/>
      <c r="F55" s="126"/>
      <c r="G55" s="126"/>
      <c r="H55" s="74">
        <f t="shared" ref="H55:H118" si="17">SUM(F55:G55)</f>
        <v>0</v>
      </c>
      <c r="I55" s="126"/>
      <c r="J55" s="126"/>
      <c r="K55" s="68">
        <f t="shared" ref="K55:K77" si="18">I55+J55</f>
        <v>0</v>
      </c>
      <c r="L55" s="68">
        <f t="shared" ref="L55:L127" si="19">+H55-K55</f>
        <v>0</v>
      </c>
      <c r="M55" s="126"/>
      <c r="N55" s="69">
        <f t="shared" ref="N55:N127" si="20">+L55-M55</f>
        <v>0</v>
      </c>
      <c r="O55" s="109"/>
    </row>
    <row r="56" spans="2:15" ht="15.75" x14ac:dyDescent="0.25">
      <c r="B56" s="27" t="s">
        <v>192</v>
      </c>
      <c r="C56" s="209"/>
      <c r="D56" t="s">
        <v>277</v>
      </c>
      <c r="E56" s="125"/>
      <c r="F56" s="126"/>
      <c r="G56" s="126"/>
      <c r="H56" s="74">
        <f t="shared" si="17"/>
        <v>0</v>
      </c>
      <c r="I56" s="126"/>
      <c r="J56" s="126"/>
      <c r="K56" s="68">
        <f t="shared" si="18"/>
        <v>0</v>
      </c>
      <c r="L56" s="68">
        <f t="shared" si="19"/>
        <v>0</v>
      </c>
      <c r="M56" s="126"/>
      <c r="N56" s="69">
        <f t="shared" si="20"/>
        <v>0</v>
      </c>
      <c r="O56" s="109"/>
    </row>
    <row r="57" spans="2:15" ht="15.75" x14ac:dyDescent="0.25">
      <c r="B57" s="27" t="s">
        <v>193</v>
      </c>
      <c r="C57" s="209"/>
      <c r="D57" t="s">
        <v>278</v>
      </c>
      <c r="E57" s="125"/>
      <c r="F57" s="126"/>
      <c r="G57" s="126"/>
      <c r="H57" s="74">
        <f t="shared" si="17"/>
        <v>0</v>
      </c>
      <c r="I57" s="126"/>
      <c r="J57" s="126"/>
      <c r="K57" s="68">
        <f t="shared" si="18"/>
        <v>0</v>
      </c>
      <c r="L57" s="68">
        <f t="shared" si="19"/>
        <v>0</v>
      </c>
      <c r="M57" s="126"/>
      <c r="N57" s="69">
        <f t="shared" si="20"/>
        <v>0</v>
      </c>
      <c r="O57" s="109"/>
    </row>
    <row r="58" spans="2:15" ht="15.75" x14ac:dyDescent="0.25">
      <c r="B58" s="27" t="s">
        <v>194</v>
      </c>
      <c r="C58" s="209"/>
      <c r="D58" t="s">
        <v>279</v>
      </c>
      <c r="E58" s="125"/>
      <c r="F58" s="126"/>
      <c r="G58" s="126"/>
      <c r="H58" s="74">
        <f t="shared" si="17"/>
        <v>0</v>
      </c>
      <c r="I58" s="126"/>
      <c r="J58" s="126"/>
      <c r="K58" s="68">
        <f t="shared" si="18"/>
        <v>0</v>
      </c>
      <c r="L58" s="68">
        <f>+H58-K58</f>
        <v>0</v>
      </c>
      <c r="M58" s="126"/>
      <c r="N58" s="69">
        <f>+L58-M58</f>
        <v>0</v>
      </c>
      <c r="O58" s="109"/>
    </row>
    <row r="59" spans="2:15" ht="15.75" x14ac:dyDescent="0.25">
      <c r="B59" s="27" t="s">
        <v>195</v>
      </c>
      <c r="C59" s="209"/>
      <c r="D59" t="s">
        <v>280</v>
      </c>
      <c r="E59" s="125"/>
      <c r="F59" s="126"/>
      <c r="G59" s="126"/>
      <c r="H59" s="74">
        <f t="shared" si="17"/>
        <v>0</v>
      </c>
      <c r="I59" s="126"/>
      <c r="J59" s="126"/>
      <c r="K59" s="68">
        <f t="shared" si="18"/>
        <v>0</v>
      </c>
      <c r="L59" s="68">
        <f t="shared" si="19"/>
        <v>0</v>
      </c>
      <c r="M59" s="126"/>
      <c r="N59" s="69">
        <f t="shared" si="20"/>
        <v>0</v>
      </c>
      <c r="O59" s="109"/>
    </row>
    <row r="60" spans="2:15" ht="15.75" x14ac:dyDescent="0.25">
      <c r="B60" s="27" t="s">
        <v>196</v>
      </c>
      <c r="C60" s="209"/>
      <c r="D60" t="s">
        <v>281</v>
      </c>
      <c r="E60" s="125"/>
      <c r="F60" s="126"/>
      <c r="G60" s="126"/>
      <c r="H60" s="74">
        <f t="shared" si="17"/>
        <v>0</v>
      </c>
      <c r="I60" s="126"/>
      <c r="J60" s="126"/>
      <c r="K60" s="68">
        <f t="shared" si="18"/>
        <v>0</v>
      </c>
      <c r="L60" s="68">
        <f t="shared" si="19"/>
        <v>0</v>
      </c>
      <c r="M60" s="126"/>
      <c r="N60" s="69">
        <f t="shared" si="20"/>
        <v>0</v>
      </c>
      <c r="O60" s="109"/>
    </row>
    <row r="61" spans="2:15" ht="15.75" x14ac:dyDescent="0.25">
      <c r="B61" s="27" t="s">
        <v>197</v>
      </c>
      <c r="C61" s="209"/>
      <c r="D61" t="s">
        <v>282</v>
      </c>
      <c r="E61" s="125"/>
      <c r="F61" s="126"/>
      <c r="G61" s="126"/>
      <c r="H61" s="74">
        <f t="shared" si="17"/>
        <v>0</v>
      </c>
      <c r="I61" s="126"/>
      <c r="J61" s="126"/>
      <c r="K61" s="68">
        <f t="shared" si="18"/>
        <v>0</v>
      </c>
      <c r="L61" s="68">
        <f t="shared" si="19"/>
        <v>0</v>
      </c>
      <c r="M61" s="126"/>
      <c r="N61" s="69">
        <f t="shared" si="20"/>
        <v>0</v>
      </c>
      <c r="O61" s="109"/>
    </row>
    <row r="62" spans="2:15" ht="15.75" x14ac:dyDescent="0.25">
      <c r="B62" s="27" t="s">
        <v>198</v>
      </c>
      <c r="C62" s="209"/>
      <c r="D62" t="s">
        <v>283</v>
      </c>
      <c r="E62" s="125"/>
      <c r="F62" s="126"/>
      <c r="G62" s="126"/>
      <c r="H62" s="74">
        <f t="shared" si="17"/>
        <v>0</v>
      </c>
      <c r="I62" s="126"/>
      <c r="J62" s="126"/>
      <c r="K62" s="68">
        <f t="shared" si="18"/>
        <v>0</v>
      </c>
      <c r="L62" s="68">
        <f t="shared" si="19"/>
        <v>0</v>
      </c>
      <c r="M62" s="126"/>
      <c r="N62" s="69">
        <f t="shared" si="20"/>
        <v>0</v>
      </c>
      <c r="O62" s="109"/>
    </row>
    <row r="63" spans="2:15" ht="15.75" x14ac:dyDescent="0.25">
      <c r="B63" s="27" t="s">
        <v>199</v>
      </c>
      <c r="C63" s="209"/>
      <c r="D63" t="s">
        <v>284</v>
      </c>
      <c r="E63" s="125"/>
      <c r="F63" s="126"/>
      <c r="G63" s="126"/>
      <c r="H63" s="74">
        <f t="shared" si="17"/>
        <v>0</v>
      </c>
      <c r="I63" s="126"/>
      <c r="J63" s="126"/>
      <c r="K63" s="68">
        <f t="shared" si="18"/>
        <v>0</v>
      </c>
      <c r="L63" s="68">
        <f t="shared" si="19"/>
        <v>0</v>
      </c>
      <c r="M63" s="126"/>
      <c r="N63" s="69">
        <f t="shared" si="20"/>
        <v>0</v>
      </c>
      <c r="O63" s="109"/>
    </row>
    <row r="64" spans="2:15" ht="15.75" x14ac:dyDescent="0.25">
      <c r="B64" s="27" t="s">
        <v>200</v>
      </c>
      <c r="C64" s="209"/>
      <c r="D64" t="s">
        <v>285</v>
      </c>
      <c r="E64" s="125"/>
      <c r="F64" s="126"/>
      <c r="G64" s="126"/>
      <c r="H64" s="74">
        <f t="shared" si="17"/>
        <v>0</v>
      </c>
      <c r="I64" s="126"/>
      <c r="J64" s="126"/>
      <c r="K64" s="68">
        <f t="shared" si="18"/>
        <v>0</v>
      </c>
      <c r="L64" s="68">
        <f>+H64-K64</f>
        <v>0</v>
      </c>
      <c r="M64" s="126"/>
      <c r="N64" s="69">
        <f>+L64-M64</f>
        <v>0</v>
      </c>
      <c r="O64" s="109"/>
    </row>
    <row r="65" spans="2:15" ht="15.75" x14ac:dyDescent="0.25">
      <c r="B65" s="27" t="s">
        <v>201</v>
      </c>
      <c r="C65" s="209"/>
      <c r="D65" t="s">
        <v>286</v>
      </c>
      <c r="E65" s="125"/>
      <c r="F65" s="126"/>
      <c r="G65" s="126"/>
      <c r="H65" s="74">
        <f t="shared" si="17"/>
        <v>0</v>
      </c>
      <c r="I65" s="126"/>
      <c r="J65" s="126"/>
      <c r="K65" s="68">
        <f t="shared" si="18"/>
        <v>0</v>
      </c>
      <c r="L65" s="68">
        <f t="shared" si="19"/>
        <v>0</v>
      </c>
      <c r="M65" s="126"/>
      <c r="N65" s="69">
        <f t="shared" si="20"/>
        <v>0</v>
      </c>
      <c r="O65" s="109"/>
    </row>
    <row r="66" spans="2:15" ht="15.75" x14ac:dyDescent="0.25">
      <c r="B66" s="27" t="s">
        <v>202</v>
      </c>
      <c r="C66" s="209"/>
      <c r="D66" t="s">
        <v>287</v>
      </c>
      <c r="E66" s="125"/>
      <c r="F66" s="126"/>
      <c r="G66" s="126"/>
      <c r="H66" s="74">
        <f t="shared" si="17"/>
        <v>0</v>
      </c>
      <c r="I66" s="126"/>
      <c r="J66" s="126"/>
      <c r="K66" s="68">
        <f t="shared" si="18"/>
        <v>0</v>
      </c>
      <c r="L66" s="68">
        <f t="shared" si="19"/>
        <v>0</v>
      </c>
      <c r="M66" s="126"/>
      <c r="N66" s="69">
        <f t="shared" si="20"/>
        <v>0</v>
      </c>
      <c r="O66" s="109"/>
    </row>
    <row r="67" spans="2:15" ht="15.75" x14ac:dyDescent="0.25">
      <c r="B67" s="27" t="s">
        <v>203</v>
      </c>
      <c r="C67" s="209"/>
      <c r="D67" t="s">
        <v>288</v>
      </c>
      <c r="E67" s="125"/>
      <c r="F67" s="126"/>
      <c r="G67" s="126"/>
      <c r="H67" s="74">
        <f t="shared" si="17"/>
        <v>0</v>
      </c>
      <c r="I67" s="126"/>
      <c r="J67" s="126"/>
      <c r="K67" s="68">
        <f t="shared" si="18"/>
        <v>0</v>
      </c>
      <c r="L67" s="68">
        <f t="shared" si="19"/>
        <v>0</v>
      </c>
      <c r="M67" s="126"/>
      <c r="N67" s="69">
        <f t="shared" si="20"/>
        <v>0</v>
      </c>
      <c r="O67" s="109"/>
    </row>
    <row r="68" spans="2:15" ht="15.75" x14ac:dyDescent="0.25">
      <c r="B68" s="27" t="s">
        <v>426</v>
      </c>
      <c r="C68" s="209"/>
      <c r="D68" t="s">
        <v>289</v>
      </c>
      <c r="E68" s="125"/>
      <c r="F68" s="126"/>
      <c r="G68" s="126"/>
      <c r="H68" s="74">
        <f t="shared" si="17"/>
        <v>0</v>
      </c>
      <c r="I68" s="126"/>
      <c r="J68" s="126"/>
      <c r="K68" s="68">
        <f t="shared" si="18"/>
        <v>0</v>
      </c>
      <c r="L68" s="68">
        <f t="shared" si="19"/>
        <v>0</v>
      </c>
      <c r="M68" s="126"/>
      <c r="N68" s="69">
        <f t="shared" si="20"/>
        <v>0</v>
      </c>
      <c r="O68" s="109"/>
    </row>
    <row r="69" spans="2:15" ht="15.75" x14ac:dyDescent="0.25">
      <c r="B69" s="27" t="s">
        <v>427</v>
      </c>
      <c r="C69" s="209"/>
      <c r="D69" t="s">
        <v>290</v>
      </c>
      <c r="E69" s="125"/>
      <c r="F69" s="126"/>
      <c r="G69" s="126"/>
      <c r="H69" s="74">
        <f t="shared" si="17"/>
        <v>0</v>
      </c>
      <c r="I69" s="126"/>
      <c r="J69" s="126"/>
      <c r="K69" s="68">
        <f t="shared" si="18"/>
        <v>0</v>
      </c>
      <c r="L69" s="68">
        <f t="shared" si="19"/>
        <v>0</v>
      </c>
      <c r="M69" s="126"/>
      <c r="N69" s="69">
        <f t="shared" si="20"/>
        <v>0</v>
      </c>
      <c r="O69" s="109"/>
    </row>
    <row r="70" spans="2:15" ht="15.75" x14ac:dyDescent="0.25">
      <c r="B70" s="27" t="s">
        <v>204</v>
      </c>
      <c r="C70" s="209"/>
      <c r="D70" t="s">
        <v>382</v>
      </c>
      <c r="E70" s="125"/>
      <c r="F70" s="126"/>
      <c r="G70" s="126"/>
      <c r="H70" s="74">
        <f t="shared" si="17"/>
        <v>0</v>
      </c>
      <c r="I70" s="126"/>
      <c r="J70" s="126"/>
      <c r="K70" s="68">
        <f t="shared" si="18"/>
        <v>0</v>
      </c>
      <c r="L70" s="68">
        <f t="shared" si="19"/>
        <v>0</v>
      </c>
      <c r="M70" s="126"/>
      <c r="N70" s="69">
        <f t="shared" si="20"/>
        <v>0</v>
      </c>
      <c r="O70" s="109"/>
    </row>
    <row r="71" spans="2:15" ht="15.75" x14ac:dyDescent="0.25">
      <c r="B71" s="27" t="s">
        <v>205</v>
      </c>
      <c r="C71" s="209"/>
      <c r="D71" t="s">
        <v>291</v>
      </c>
      <c r="E71" s="125"/>
      <c r="F71" s="126"/>
      <c r="G71" s="126"/>
      <c r="H71" s="74">
        <f t="shared" si="17"/>
        <v>0</v>
      </c>
      <c r="I71" s="126"/>
      <c r="J71" s="126"/>
      <c r="K71" s="68">
        <f t="shared" si="18"/>
        <v>0</v>
      </c>
      <c r="L71" s="68">
        <f t="shared" si="19"/>
        <v>0</v>
      </c>
      <c r="M71" s="126"/>
      <c r="N71" s="69">
        <f t="shared" si="20"/>
        <v>0</v>
      </c>
      <c r="O71" s="109"/>
    </row>
    <row r="72" spans="2:15" ht="15.75" x14ac:dyDescent="0.25">
      <c r="B72" s="27" t="s">
        <v>206</v>
      </c>
      <c r="C72" s="209"/>
      <c r="D72" t="s">
        <v>292</v>
      </c>
      <c r="E72" s="125"/>
      <c r="F72" s="126"/>
      <c r="G72" s="126"/>
      <c r="H72" s="74">
        <f t="shared" si="17"/>
        <v>0</v>
      </c>
      <c r="I72" s="126"/>
      <c r="J72" s="126"/>
      <c r="K72" s="68">
        <f t="shared" si="18"/>
        <v>0</v>
      </c>
      <c r="L72" s="68">
        <f t="shared" si="19"/>
        <v>0</v>
      </c>
      <c r="M72" s="126"/>
      <c r="N72" s="69">
        <f t="shared" si="20"/>
        <v>0</v>
      </c>
      <c r="O72" s="109"/>
    </row>
    <row r="73" spans="2:15" ht="15.75" x14ac:dyDescent="0.25">
      <c r="B73" s="27" t="s">
        <v>207</v>
      </c>
      <c r="C73" s="209"/>
      <c r="D73" t="s">
        <v>293</v>
      </c>
      <c r="E73" s="125"/>
      <c r="F73" s="126"/>
      <c r="G73" s="126"/>
      <c r="H73" s="74">
        <f t="shared" si="17"/>
        <v>0</v>
      </c>
      <c r="I73" s="126"/>
      <c r="J73" s="126"/>
      <c r="K73" s="68">
        <f t="shared" si="18"/>
        <v>0</v>
      </c>
      <c r="L73" s="68">
        <f t="shared" si="19"/>
        <v>0</v>
      </c>
      <c r="M73" s="126"/>
      <c r="N73" s="69">
        <f t="shared" si="20"/>
        <v>0</v>
      </c>
      <c r="O73" s="109"/>
    </row>
    <row r="74" spans="2:15" ht="15.75" x14ac:dyDescent="0.25">
      <c r="B74" s="27" t="s">
        <v>208</v>
      </c>
      <c r="C74" s="209"/>
      <c r="D74" t="s">
        <v>294</v>
      </c>
      <c r="E74" s="125"/>
      <c r="F74" s="126"/>
      <c r="G74" s="126"/>
      <c r="H74" s="74">
        <f t="shared" si="17"/>
        <v>0</v>
      </c>
      <c r="I74" s="126"/>
      <c r="J74" s="126"/>
      <c r="K74" s="68">
        <f t="shared" si="18"/>
        <v>0</v>
      </c>
      <c r="L74" s="68">
        <f t="shared" si="19"/>
        <v>0</v>
      </c>
      <c r="M74" s="126"/>
      <c r="N74" s="69">
        <f t="shared" si="20"/>
        <v>0</v>
      </c>
      <c r="O74" s="109"/>
    </row>
    <row r="75" spans="2:15" ht="15.75" x14ac:dyDescent="0.25">
      <c r="B75" s="27" t="s">
        <v>209</v>
      </c>
      <c r="C75" s="209"/>
      <c r="D75" t="s">
        <v>295</v>
      </c>
      <c r="E75" s="125"/>
      <c r="F75" s="126"/>
      <c r="G75" s="126"/>
      <c r="H75" s="74">
        <f t="shared" si="17"/>
        <v>0</v>
      </c>
      <c r="I75" s="126"/>
      <c r="J75" s="126"/>
      <c r="K75" s="68">
        <f t="shared" si="18"/>
        <v>0</v>
      </c>
      <c r="L75" s="68">
        <f t="shared" si="19"/>
        <v>0</v>
      </c>
      <c r="M75" s="126"/>
      <c r="N75" s="69">
        <f t="shared" si="20"/>
        <v>0</v>
      </c>
      <c r="O75" s="109"/>
    </row>
    <row r="76" spans="2:15" ht="15.75" x14ac:dyDescent="0.25">
      <c r="B76" s="27" t="s">
        <v>428</v>
      </c>
      <c r="C76" s="209"/>
      <c r="D76" t="s">
        <v>296</v>
      </c>
      <c r="E76" s="125"/>
      <c r="F76" s="126"/>
      <c r="G76" s="126"/>
      <c r="H76" s="74">
        <f t="shared" si="17"/>
        <v>0</v>
      </c>
      <c r="I76" s="126"/>
      <c r="J76" s="126"/>
      <c r="K76" s="68">
        <f t="shared" si="18"/>
        <v>0</v>
      </c>
      <c r="L76" s="68">
        <f t="shared" si="19"/>
        <v>0</v>
      </c>
      <c r="M76" s="126"/>
      <c r="N76" s="69">
        <f t="shared" si="20"/>
        <v>0</v>
      </c>
      <c r="O76" s="109"/>
    </row>
    <row r="77" spans="2:15" ht="15.75" x14ac:dyDescent="0.25">
      <c r="B77" s="27" t="s">
        <v>429</v>
      </c>
      <c r="C77" s="209"/>
      <c r="D77" t="s">
        <v>297</v>
      </c>
      <c r="E77" s="125"/>
      <c r="F77" s="126"/>
      <c r="G77" s="126"/>
      <c r="H77" s="74">
        <f t="shared" si="17"/>
        <v>0</v>
      </c>
      <c r="I77" s="126"/>
      <c r="J77" s="126"/>
      <c r="K77" s="68">
        <f t="shared" si="18"/>
        <v>0</v>
      </c>
      <c r="L77" s="68">
        <f t="shared" si="19"/>
        <v>0</v>
      </c>
      <c r="M77" s="126"/>
      <c r="N77" s="69">
        <f t="shared" si="20"/>
        <v>0</v>
      </c>
      <c r="O77" s="109"/>
    </row>
    <row r="78" spans="2:15" ht="15.75" x14ac:dyDescent="0.25">
      <c r="B78" s="27" t="s">
        <v>76</v>
      </c>
      <c r="C78" s="209"/>
      <c r="D78" t="s">
        <v>298</v>
      </c>
      <c r="E78" s="125"/>
      <c r="F78" s="126"/>
      <c r="G78" s="126"/>
      <c r="H78" s="74">
        <f t="shared" si="17"/>
        <v>0</v>
      </c>
      <c r="I78" s="126"/>
      <c r="J78" s="126"/>
      <c r="K78" s="68">
        <v>0</v>
      </c>
      <c r="L78" s="68">
        <f t="shared" si="19"/>
        <v>0</v>
      </c>
      <c r="M78" s="126"/>
      <c r="N78" s="69">
        <f t="shared" si="20"/>
        <v>0</v>
      </c>
      <c r="O78" s="109"/>
    </row>
    <row r="79" spans="2:15" ht="15.75" x14ac:dyDescent="0.25">
      <c r="B79" s="27" t="s">
        <v>210</v>
      </c>
      <c r="C79" s="209"/>
      <c r="D79" t="s">
        <v>299</v>
      </c>
      <c r="E79" s="125"/>
      <c r="F79" s="126"/>
      <c r="G79" s="126"/>
      <c r="H79" s="74">
        <f t="shared" si="17"/>
        <v>0</v>
      </c>
      <c r="I79" s="126"/>
      <c r="J79" s="126"/>
      <c r="K79" s="68">
        <f t="shared" ref="K79:K142" si="21">I79+J79</f>
        <v>0</v>
      </c>
      <c r="L79" s="68">
        <f t="shared" si="19"/>
        <v>0</v>
      </c>
      <c r="M79" s="126"/>
      <c r="N79" s="69">
        <f t="shared" si="20"/>
        <v>0</v>
      </c>
      <c r="O79" s="109"/>
    </row>
    <row r="80" spans="2:15" ht="15.75" x14ac:dyDescent="0.25">
      <c r="B80" s="27" t="s">
        <v>211</v>
      </c>
      <c r="C80" s="209"/>
      <c r="D80" t="s">
        <v>300</v>
      </c>
      <c r="E80" s="125"/>
      <c r="F80" s="126"/>
      <c r="G80" s="126"/>
      <c r="H80" s="74">
        <f t="shared" si="17"/>
        <v>0</v>
      </c>
      <c r="I80" s="126"/>
      <c r="J80" s="126"/>
      <c r="K80" s="68">
        <f t="shared" si="21"/>
        <v>0</v>
      </c>
      <c r="L80" s="68">
        <f t="shared" si="19"/>
        <v>0</v>
      </c>
      <c r="M80" s="126"/>
      <c r="N80" s="69">
        <f t="shared" si="20"/>
        <v>0</v>
      </c>
      <c r="O80" s="109"/>
    </row>
    <row r="81" spans="2:15" ht="15.75" x14ac:dyDescent="0.25">
      <c r="B81" s="27" t="s">
        <v>212</v>
      </c>
      <c r="C81" s="209"/>
      <c r="D81" t="s">
        <v>301</v>
      </c>
      <c r="E81" s="125"/>
      <c r="F81" s="126"/>
      <c r="G81" s="126"/>
      <c r="H81" s="74">
        <f t="shared" si="17"/>
        <v>0</v>
      </c>
      <c r="I81" s="126"/>
      <c r="J81" s="126"/>
      <c r="K81" s="68">
        <f t="shared" si="21"/>
        <v>0</v>
      </c>
      <c r="L81" s="68">
        <f t="shared" si="19"/>
        <v>0</v>
      </c>
      <c r="M81" s="126"/>
      <c r="N81" s="69">
        <f t="shared" si="20"/>
        <v>0</v>
      </c>
      <c r="O81" s="109"/>
    </row>
    <row r="82" spans="2:15" ht="15.75" x14ac:dyDescent="0.25">
      <c r="B82" s="27" t="s">
        <v>213</v>
      </c>
      <c r="C82" s="209"/>
      <c r="D82" t="s">
        <v>302</v>
      </c>
      <c r="E82" s="125"/>
      <c r="F82" s="126"/>
      <c r="G82" s="126"/>
      <c r="H82" s="74">
        <f t="shared" si="17"/>
        <v>0</v>
      </c>
      <c r="I82" s="126"/>
      <c r="J82" s="126"/>
      <c r="K82" s="68">
        <f t="shared" si="21"/>
        <v>0</v>
      </c>
      <c r="L82" s="68">
        <f t="shared" si="19"/>
        <v>0</v>
      </c>
      <c r="M82" s="126"/>
      <c r="N82" s="69">
        <f t="shared" si="20"/>
        <v>0</v>
      </c>
      <c r="O82" s="109"/>
    </row>
    <row r="83" spans="2:15" ht="15.75" x14ac:dyDescent="0.25">
      <c r="B83" s="27" t="s">
        <v>214</v>
      </c>
      <c r="C83" s="209"/>
      <c r="D83" t="s">
        <v>303</v>
      </c>
      <c r="E83" s="125"/>
      <c r="F83" s="126"/>
      <c r="G83" s="126"/>
      <c r="H83" s="74">
        <f t="shared" si="17"/>
        <v>0</v>
      </c>
      <c r="I83" s="126"/>
      <c r="J83" s="126"/>
      <c r="K83" s="68">
        <f t="shared" si="21"/>
        <v>0</v>
      </c>
      <c r="L83" s="68">
        <f t="shared" si="19"/>
        <v>0</v>
      </c>
      <c r="M83" s="126"/>
      <c r="N83" s="69">
        <f t="shared" si="20"/>
        <v>0</v>
      </c>
      <c r="O83" s="109"/>
    </row>
    <row r="84" spans="2:15" ht="15.75" x14ac:dyDescent="0.25">
      <c r="B84" s="27" t="s">
        <v>215</v>
      </c>
      <c r="C84" s="209"/>
      <c r="D84" t="s">
        <v>304</v>
      </c>
      <c r="E84" s="125"/>
      <c r="F84" s="126"/>
      <c r="G84" s="126"/>
      <c r="H84" s="74">
        <f t="shared" si="17"/>
        <v>0</v>
      </c>
      <c r="I84" s="126"/>
      <c r="J84" s="126"/>
      <c r="K84" s="68">
        <f t="shared" si="21"/>
        <v>0</v>
      </c>
      <c r="L84" s="68">
        <f t="shared" si="19"/>
        <v>0</v>
      </c>
      <c r="M84" s="126"/>
      <c r="N84" s="69">
        <f t="shared" si="20"/>
        <v>0</v>
      </c>
      <c r="O84" s="109"/>
    </row>
    <row r="85" spans="2:15" ht="15.75" x14ac:dyDescent="0.25">
      <c r="B85" s="27" t="s">
        <v>216</v>
      </c>
      <c r="C85" s="209"/>
      <c r="D85" t="s">
        <v>305</v>
      </c>
      <c r="E85" s="125"/>
      <c r="F85" s="126"/>
      <c r="G85" s="126"/>
      <c r="H85" s="74">
        <f t="shared" si="17"/>
        <v>0</v>
      </c>
      <c r="I85" s="126"/>
      <c r="J85" s="126"/>
      <c r="K85" s="68">
        <f t="shared" si="21"/>
        <v>0</v>
      </c>
      <c r="L85" s="68">
        <f>+H85-K85</f>
        <v>0</v>
      </c>
      <c r="M85" s="126"/>
      <c r="N85" s="69">
        <f>+L85-M85</f>
        <v>0</v>
      </c>
      <c r="O85" s="109"/>
    </row>
    <row r="86" spans="2:15" ht="15.75" x14ac:dyDescent="0.25">
      <c r="B86" s="27" t="s">
        <v>430</v>
      </c>
      <c r="C86" s="209"/>
      <c r="D86" t="s">
        <v>306</v>
      </c>
      <c r="E86" s="125"/>
      <c r="F86" s="126"/>
      <c r="G86" s="126"/>
      <c r="H86" s="74">
        <f t="shared" si="17"/>
        <v>0</v>
      </c>
      <c r="I86" s="126"/>
      <c r="J86" s="126"/>
      <c r="K86" s="68">
        <f t="shared" si="21"/>
        <v>0</v>
      </c>
      <c r="L86" s="68">
        <f t="shared" si="19"/>
        <v>0</v>
      </c>
      <c r="M86" s="126"/>
      <c r="N86" s="69">
        <f t="shared" si="20"/>
        <v>0</v>
      </c>
      <c r="O86" s="109"/>
    </row>
    <row r="87" spans="2:15" ht="15.75" x14ac:dyDescent="0.25">
      <c r="B87" s="27" t="s">
        <v>55</v>
      </c>
      <c r="C87" s="209"/>
      <c r="D87" t="s">
        <v>307</v>
      </c>
      <c r="E87" s="125"/>
      <c r="F87" s="126"/>
      <c r="G87" s="126"/>
      <c r="H87" s="74">
        <f t="shared" si="17"/>
        <v>0</v>
      </c>
      <c r="I87" s="126"/>
      <c r="J87" s="126"/>
      <c r="K87" s="68">
        <f t="shared" si="21"/>
        <v>0</v>
      </c>
      <c r="L87" s="68">
        <f>+H87-K87</f>
        <v>0</v>
      </c>
      <c r="M87" s="126"/>
      <c r="N87" s="69">
        <f>+L87-M87</f>
        <v>0</v>
      </c>
      <c r="O87" s="109"/>
    </row>
    <row r="88" spans="2:15" ht="15.75" x14ac:dyDescent="0.25">
      <c r="B88" s="27" t="s">
        <v>217</v>
      </c>
      <c r="C88" s="209"/>
      <c r="D88" t="s">
        <v>308</v>
      </c>
      <c r="E88" s="125"/>
      <c r="F88" s="126"/>
      <c r="G88" s="126"/>
      <c r="H88" s="74">
        <f t="shared" si="17"/>
        <v>0</v>
      </c>
      <c r="I88" s="126"/>
      <c r="J88" s="126"/>
      <c r="K88" s="68">
        <f t="shared" si="21"/>
        <v>0</v>
      </c>
      <c r="L88" s="68">
        <f t="shared" si="19"/>
        <v>0</v>
      </c>
      <c r="M88" s="126"/>
      <c r="N88" s="69">
        <f t="shared" si="20"/>
        <v>0</v>
      </c>
      <c r="O88" s="109"/>
    </row>
    <row r="89" spans="2:15" ht="15.75" x14ac:dyDescent="0.25">
      <c r="B89" s="27" t="s">
        <v>218</v>
      </c>
      <c r="C89" s="209"/>
      <c r="D89" t="s">
        <v>309</v>
      </c>
      <c r="E89" s="125"/>
      <c r="F89" s="126"/>
      <c r="G89" s="126"/>
      <c r="H89" s="74">
        <f t="shared" si="17"/>
        <v>0</v>
      </c>
      <c r="I89" s="126"/>
      <c r="J89" s="126"/>
      <c r="K89" s="68">
        <f t="shared" si="21"/>
        <v>0</v>
      </c>
      <c r="L89" s="68">
        <f>+H89-K89</f>
        <v>0</v>
      </c>
      <c r="M89" s="126"/>
      <c r="N89" s="69">
        <f>+L89-M89</f>
        <v>0</v>
      </c>
      <c r="O89" s="109"/>
    </row>
    <row r="90" spans="2:15" ht="15.75" x14ac:dyDescent="0.25">
      <c r="B90" s="27" t="s">
        <v>219</v>
      </c>
      <c r="C90" s="209"/>
      <c r="D90" t="s">
        <v>310</v>
      </c>
      <c r="E90" s="125"/>
      <c r="F90" s="126"/>
      <c r="G90" s="126"/>
      <c r="H90" s="74">
        <f t="shared" si="17"/>
        <v>0</v>
      </c>
      <c r="I90" s="126"/>
      <c r="J90" s="126"/>
      <c r="K90" s="68">
        <f t="shared" si="21"/>
        <v>0</v>
      </c>
      <c r="L90" s="68">
        <f t="shared" si="19"/>
        <v>0</v>
      </c>
      <c r="M90" s="126"/>
      <c r="N90" s="69">
        <f t="shared" si="20"/>
        <v>0</v>
      </c>
      <c r="O90" s="109"/>
    </row>
    <row r="91" spans="2:15" ht="15.75" x14ac:dyDescent="0.25">
      <c r="B91" s="27" t="s">
        <v>220</v>
      </c>
      <c r="C91" s="209"/>
      <c r="D91" t="s">
        <v>311</v>
      </c>
      <c r="E91" s="125"/>
      <c r="F91" s="126"/>
      <c r="G91" s="126"/>
      <c r="H91" s="74">
        <f t="shared" si="17"/>
        <v>0</v>
      </c>
      <c r="I91" s="126"/>
      <c r="J91" s="126"/>
      <c r="K91" s="68">
        <f t="shared" si="21"/>
        <v>0</v>
      </c>
      <c r="L91" s="68">
        <f t="shared" si="19"/>
        <v>0</v>
      </c>
      <c r="M91" s="126"/>
      <c r="N91" s="69">
        <f t="shared" si="20"/>
        <v>0</v>
      </c>
      <c r="O91" s="109"/>
    </row>
    <row r="92" spans="2:15" ht="15.75" x14ac:dyDescent="0.25">
      <c r="B92" s="27" t="s">
        <v>221</v>
      </c>
      <c r="C92" s="209"/>
      <c r="D92" t="s">
        <v>312</v>
      </c>
      <c r="E92" s="125"/>
      <c r="F92" s="126"/>
      <c r="G92" s="126"/>
      <c r="H92" s="74">
        <f t="shared" si="17"/>
        <v>0</v>
      </c>
      <c r="I92" s="126"/>
      <c r="J92" s="126"/>
      <c r="K92" s="68">
        <f t="shared" si="21"/>
        <v>0</v>
      </c>
      <c r="L92" s="68">
        <f t="shared" si="19"/>
        <v>0</v>
      </c>
      <c r="M92" s="126"/>
      <c r="N92" s="69">
        <f t="shared" si="20"/>
        <v>0</v>
      </c>
      <c r="O92" s="109"/>
    </row>
    <row r="93" spans="2:15" ht="15.75" x14ac:dyDescent="0.25">
      <c r="B93" s="27" t="s">
        <v>222</v>
      </c>
      <c r="C93" s="209"/>
      <c r="D93" t="s">
        <v>313</v>
      </c>
      <c r="E93" s="125"/>
      <c r="F93" s="126"/>
      <c r="G93" s="126"/>
      <c r="H93" s="74">
        <f t="shared" si="17"/>
        <v>0</v>
      </c>
      <c r="I93" s="126"/>
      <c r="J93" s="126"/>
      <c r="K93" s="68">
        <f t="shared" si="21"/>
        <v>0</v>
      </c>
      <c r="L93" s="68">
        <f>+H93-K93</f>
        <v>0</v>
      </c>
      <c r="M93" s="126"/>
      <c r="N93" s="69">
        <f>+L93-M93</f>
        <v>0</v>
      </c>
      <c r="O93" s="109"/>
    </row>
    <row r="94" spans="2:15" ht="15.75" x14ac:dyDescent="0.25">
      <c r="B94" s="27" t="s">
        <v>223</v>
      </c>
      <c r="C94" s="209"/>
      <c r="D94" t="s">
        <v>314</v>
      </c>
      <c r="E94" s="125"/>
      <c r="F94" s="126"/>
      <c r="G94" s="126"/>
      <c r="H94" s="74">
        <f t="shared" si="17"/>
        <v>0</v>
      </c>
      <c r="I94" s="126"/>
      <c r="J94" s="126"/>
      <c r="K94" s="68">
        <f t="shared" si="21"/>
        <v>0</v>
      </c>
      <c r="L94" s="68">
        <f>+H94-K94</f>
        <v>0</v>
      </c>
      <c r="M94" s="126"/>
      <c r="N94" s="69">
        <f>+L94-M94</f>
        <v>0</v>
      </c>
      <c r="O94" s="109"/>
    </row>
    <row r="95" spans="2:15" ht="15.75" x14ac:dyDescent="0.25">
      <c r="B95" s="27" t="s">
        <v>224</v>
      </c>
      <c r="C95" s="209"/>
      <c r="D95" t="s">
        <v>315</v>
      </c>
      <c r="E95" s="125"/>
      <c r="F95" s="126"/>
      <c r="G95" s="126"/>
      <c r="H95" s="74">
        <f t="shared" si="17"/>
        <v>0</v>
      </c>
      <c r="I95" s="126"/>
      <c r="J95" s="126"/>
      <c r="K95" s="68">
        <f t="shared" si="21"/>
        <v>0</v>
      </c>
      <c r="L95" s="68">
        <f>+H95-K95</f>
        <v>0</v>
      </c>
      <c r="M95" s="126"/>
      <c r="N95" s="69">
        <f>+L95-M95</f>
        <v>0</v>
      </c>
      <c r="O95" s="109"/>
    </row>
    <row r="96" spans="2:15" ht="15.75" x14ac:dyDescent="0.25">
      <c r="B96" s="27" t="s">
        <v>225</v>
      </c>
      <c r="C96" s="209"/>
      <c r="D96" t="s">
        <v>316</v>
      </c>
      <c r="E96" s="125"/>
      <c r="F96" s="126"/>
      <c r="G96" s="126"/>
      <c r="H96" s="74">
        <f t="shared" si="17"/>
        <v>0</v>
      </c>
      <c r="I96" s="126"/>
      <c r="J96" s="126"/>
      <c r="K96" s="68">
        <f t="shared" si="21"/>
        <v>0</v>
      </c>
      <c r="L96" s="68">
        <f>+H96-K96</f>
        <v>0</v>
      </c>
      <c r="M96" s="126"/>
      <c r="N96" s="69">
        <f>+L96-M96</f>
        <v>0</v>
      </c>
      <c r="O96" s="109"/>
    </row>
    <row r="97" spans="2:15" ht="15.75" x14ac:dyDescent="0.25">
      <c r="B97" s="27" t="s">
        <v>226</v>
      </c>
      <c r="C97" s="209"/>
      <c r="D97" t="s">
        <v>383</v>
      </c>
      <c r="E97" s="125"/>
      <c r="F97" s="126"/>
      <c r="G97" s="126"/>
      <c r="H97" s="74">
        <f t="shared" si="17"/>
        <v>0</v>
      </c>
      <c r="I97" s="126"/>
      <c r="J97" s="126"/>
      <c r="K97" s="68">
        <f t="shared" si="21"/>
        <v>0</v>
      </c>
      <c r="L97" s="68">
        <f>+H97-K97</f>
        <v>0</v>
      </c>
      <c r="M97" s="126"/>
      <c r="N97" s="69">
        <f>+L97-M97</f>
        <v>0</v>
      </c>
      <c r="O97" s="109"/>
    </row>
    <row r="98" spans="2:15" ht="15.75" x14ac:dyDescent="0.25">
      <c r="B98" s="27" t="s">
        <v>37</v>
      </c>
      <c r="C98" s="209"/>
      <c r="D98" t="s">
        <v>317</v>
      </c>
      <c r="E98" s="125"/>
      <c r="F98" s="126"/>
      <c r="G98" s="126"/>
      <c r="H98" s="74">
        <f t="shared" si="17"/>
        <v>0</v>
      </c>
      <c r="I98" s="126"/>
      <c r="J98" s="126"/>
      <c r="K98" s="68">
        <f t="shared" si="21"/>
        <v>0</v>
      </c>
      <c r="L98" s="68">
        <f t="shared" si="19"/>
        <v>0</v>
      </c>
      <c r="M98" s="126"/>
      <c r="N98" s="69">
        <f t="shared" si="20"/>
        <v>0</v>
      </c>
      <c r="O98" s="109"/>
    </row>
    <row r="99" spans="2:15" ht="15.75" x14ac:dyDescent="0.25">
      <c r="B99" s="27" t="s">
        <v>227</v>
      </c>
      <c r="C99" s="209"/>
      <c r="D99" t="s">
        <v>318</v>
      </c>
      <c r="E99" s="125"/>
      <c r="F99" s="126"/>
      <c r="G99" s="126"/>
      <c r="H99" s="74">
        <f t="shared" si="17"/>
        <v>0</v>
      </c>
      <c r="I99" s="126"/>
      <c r="J99" s="126"/>
      <c r="K99" s="68">
        <f t="shared" si="21"/>
        <v>0</v>
      </c>
      <c r="L99" s="68">
        <f t="shared" si="19"/>
        <v>0</v>
      </c>
      <c r="M99" s="126"/>
      <c r="N99" s="69">
        <f t="shared" si="20"/>
        <v>0</v>
      </c>
      <c r="O99" s="21"/>
    </row>
    <row r="100" spans="2:15" ht="15.75" x14ac:dyDescent="0.25">
      <c r="B100" s="27" t="s">
        <v>228</v>
      </c>
      <c r="C100" s="209"/>
      <c r="D100" t="s">
        <v>384</v>
      </c>
      <c r="E100" s="125"/>
      <c r="F100" s="126"/>
      <c r="G100" s="126"/>
      <c r="H100" s="74">
        <f t="shared" si="17"/>
        <v>0</v>
      </c>
      <c r="I100" s="126"/>
      <c r="J100" s="126"/>
      <c r="K100" s="68">
        <f t="shared" si="21"/>
        <v>0</v>
      </c>
      <c r="L100" s="68">
        <f t="shared" si="19"/>
        <v>0</v>
      </c>
      <c r="M100" s="126"/>
      <c r="N100" s="69">
        <f t="shared" si="20"/>
        <v>0</v>
      </c>
      <c r="O100" s="109"/>
    </row>
    <row r="101" spans="2:15" ht="15.75" x14ac:dyDescent="0.25">
      <c r="B101" s="27" t="s">
        <v>229</v>
      </c>
      <c r="C101" s="209"/>
      <c r="D101" t="s">
        <v>319</v>
      </c>
      <c r="E101" s="125"/>
      <c r="F101" s="126"/>
      <c r="G101" s="126"/>
      <c r="H101" s="74">
        <f t="shared" si="17"/>
        <v>0</v>
      </c>
      <c r="I101" s="126"/>
      <c r="J101" s="126"/>
      <c r="K101" s="68">
        <f t="shared" si="21"/>
        <v>0</v>
      </c>
      <c r="L101" s="68">
        <f>+H101-K101</f>
        <v>0</v>
      </c>
      <c r="M101" s="126"/>
      <c r="N101" s="69">
        <f>+L101-M101</f>
        <v>0</v>
      </c>
      <c r="O101" s="109"/>
    </row>
    <row r="102" spans="2:15" ht="15.75" x14ac:dyDescent="0.25">
      <c r="B102" s="27" t="s">
        <v>230</v>
      </c>
      <c r="C102" s="209"/>
      <c r="D102" t="s">
        <v>320</v>
      </c>
      <c r="E102" s="125"/>
      <c r="F102" s="126"/>
      <c r="G102" s="126"/>
      <c r="H102" s="74">
        <f t="shared" si="17"/>
        <v>0</v>
      </c>
      <c r="I102" s="126"/>
      <c r="J102" s="126"/>
      <c r="K102" s="68">
        <f t="shared" si="21"/>
        <v>0</v>
      </c>
      <c r="L102" s="68">
        <f t="shared" si="19"/>
        <v>0</v>
      </c>
      <c r="M102" s="126"/>
      <c r="N102" s="69">
        <f t="shared" si="20"/>
        <v>0</v>
      </c>
      <c r="O102" s="109"/>
    </row>
    <row r="103" spans="2:15" ht="15.75" x14ac:dyDescent="0.25">
      <c r="B103" s="27" t="s">
        <v>231</v>
      </c>
      <c r="C103" s="209"/>
      <c r="D103" t="s">
        <v>321</v>
      </c>
      <c r="E103" s="125"/>
      <c r="F103" s="126"/>
      <c r="G103" s="126"/>
      <c r="H103" s="74">
        <f t="shared" si="17"/>
        <v>0</v>
      </c>
      <c r="I103" s="126"/>
      <c r="J103" s="126"/>
      <c r="K103" s="68">
        <f t="shared" si="21"/>
        <v>0</v>
      </c>
      <c r="L103" s="68">
        <f t="shared" si="19"/>
        <v>0</v>
      </c>
      <c r="M103" s="126"/>
      <c r="N103" s="69">
        <f t="shared" si="20"/>
        <v>0</v>
      </c>
      <c r="O103" s="109"/>
    </row>
    <row r="104" spans="2:15" ht="15.75" x14ac:dyDescent="0.25">
      <c r="B104" s="27" t="s">
        <v>232</v>
      </c>
      <c r="C104" s="209"/>
      <c r="D104" t="s">
        <v>322</v>
      </c>
      <c r="E104" s="125"/>
      <c r="F104" s="126"/>
      <c r="G104" s="126"/>
      <c r="H104" s="74">
        <f t="shared" si="17"/>
        <v>0</v>
      </c>
      <c r="I104" s="126"/>
      <c r="J104" s="126"/>
      <c r="K104" s="68">
        <f t="shared" si="21"/>
        <v>0</v>
      </c>
      <c r="L104" s="68">
        <f t="shared" si="19"/>
        <v>0</v>
      </c>
      <c r="M104" s="126"/>
      <c r="N104" s="69">
        <f t="shared" si="20"/>
        <v>0</v>
      </c>
      <c r="O104" s="109"/>
    </row>
    <row r="105" spans="2:15" ht="15.75" x14ac:dyDescent="0.25">
      <c r="B105" s="27" t="s">
        <v>431</v>
      </c>
      <c r="C105" s="209"/>
      <c r="D105" t="s">
        <v>323</v>
      </c>
      <c r="E105" s="125"/>
      <c r="F105" s="126"/>
      <c r="G105" s="126"/>
      <c r="H105" s="74">
        <f t="shared" si="17"/>
        <v>0</v>
      </c>
      <c r="I105" s="126"/>
      <c r="J105" s="127"/>
      <c r="K105" s="68">
        <f t="shared" si="21"/>
        <v>0</v>
      </c>
      <c r="L105" s="68">
        <f t="shared" si="19"/>
        <v>0</v>
      </c>
      <c r="M105" s="127"/>
      <c r="N105" s="69">
        <f t="shared" si="20"/>
        <v>0</v>
      </c>
      <c r="O105" s="109"/>
    </row>
    <row r="106" spans="2:15" ht="15.75" x14ac:dyDescent="0.25">
      <c r="B106" s="27" t="s">
        <v>233</v>
      </c>
      <c r="C106" s="209"/>
      <c r="D106" t="s">
        <v>324</v>
      </c>
      <c r="E106" s="125"/>
      <c r="F106" s="126"/>
      <c r="G106" s="126"/>
      <c r="H106" s="74">
        <f t="shared" si="17"/>
        <v>0</v>
      </c>
      <c r="I106" s="126"/>
      <c r="J106" s="126"/>
      <c r="K106" s="68">
        <f t="shared" si="21"/>
        <v>0</v>
      </c>
      <c r="L106" s="68">
        <f t="shared" si="19"/>
        <v>0</v>
      </c>
      <c r="M106" s="126"/>
      <c r="N106" s="69">
        <f t="shared" si="20"/>
        <v>0</v>
      </c>
      <c r="O106" s="109"/>
    </row>
    <row r="107" spans="2:15" ht="15.75" x14ac:dyDescent="0.25">
      <c r="B107" s="27" t="s">
        <v>77</v>
      </c>
      <c r="C107" s="209"/>
      <c r="D107" t="s">
        <v>325</v>
      </c>
      <c r="E107" s="125"/>
      <c r="F107" s="126"/>
      <c r="G107" s="126"/>
      <c r="H107" s="74">
        <f t="shared" si="17"/>
        <v>0</v>
      </c>
      <c r="I107" s="126"/>
      <c r="J107" s="126"/>
      <c r="K107" s="68">
        <f t="shared" si="21"/>
        <v>0</v>
      </c>
      <c r="L107" s="68">
        <f t="shared" si="19"/>
        <v>0</v>
      </c>
      <c r="M107" s="126"/>
      <c r="N107" s="69">
        <f t="shared" si="20"/>
        <v>0</v>
      </c>
      <c r="O107" s="109"/>
    </row>
    <row r="108" spans="2:15" ht="15.75" x14ac:dyDescent="0.25">
      <c r="B108" s="27" t="s">
        <v>432</v>
      </c>
      <c r="C108" s="209"/>
      <c r="D108" t="s">
        <v>385</v>
      </c>
      <c r="E108" s="125"/>
      <c r="F108" s="126"/>
      <c r="G108" s="126"/>
      <c r="H108" s="74">
        <f t="shared" si="17"/>
        <v>0</v>
      </c>
      <c r="I108" s="126"/>
      <c r="J108" s="126"/>
      <c r="K108" s="68">
        <f t="shared" si="21"/>
        <v>0</v>
      </c>
      <c r="L108" s="68">
        <f t="shared" si="19"/>
        <v>0</v>
      </c>
      <c r="M108" s="126"/>
      <c r="N108" s="69">
        <f t="shared" si="20"/>
        <v>0</v>
      </c>
      <c r="O108" s="109"/>
    </row>
    <row r="109" spans="2:15" ht="15.75" x14ac:dyDescent="0.25">
      <c r="B109" s="27" t="s">
        <v>234</v>
      </c>
      <c r="C109" s="209"/>
      <c r="D109" t="s">
        <v>386</v>
      </c>
      <c r="E109" s="125"/>
      <c r="F109" s="126"/>
      <c r="G109" s="126"/>
      <c r="H109" s="74">
        <f t="shared" si="17"/>
        <v>0</v>
      </c>
      <c r="I109" s="126"/>
      <c r="J109" s="126"/>
      <c r="K109" s="68">
        <f t="shared" si="21"/>
        <v>0</v>
      </c>
      <c r="L109" s="68">
        <f t="shared" si="19"/>
        <v>0</v>
      </c>
      <c r="M109" s="126"/>
      <c r="N109" s="69">
        <f t="shared" si="20"/>
        <v>0</v>
      </c>
      <c r="O109" s="109"/>
    </row>
    <row r="110" spans="2:15" ht="15.75" x14ac:dyDescent="0.25">
      <c r="B110" s="27" t="s">
        <v>38</v>
      </c>
      <c r="C110" s="209"/>
      <c r="D110" t="s">
        <v>387</v>
      </c>
      <c r="E110" s="125"/>
      <c r="F110" s="126"/>
      <c r="G110" s="126"/>
      <c r="H110" s="74">
        <f t="shared" si="17"/>
        <v>0</v>
      </c>
      <c r="I110" s="126"/>
      <c r="J110" s="126"/>
      <c r="K110" s="68">
        <f t="shared" si="21"/>
        <v>0</v>
      </c>
      <c r="L110" s="68">
        <f t="shared" si="19"/>
        <v>0</v>
      </c>
      <c r="M110" s="126"/>
      <c r="N110" s="69">
        <f t="shared" si="20"/>
        <v>0</v>
      </c>
      <c r="O110" s="109"/>
    </row>
    <row r="111" spans="2:15" ht="15.75" x14ac:dyDescent="0.25">
      <c r="B111" s="27" t="s">
        <v>235</v>
      </c>
      <c r="C111" s="209"/>
      <c r="D111" t="s">
        <v>388</v>
      </c>
      <c r="E111" s="125"/>
      <c r="F111" s="126"/>
      <c r="G111" s="126"/>
      <c r="H111" s="74">
        <f t="shared" si="17"/>
        <v>0</v>
      </c>
      <c r="I111" s="126"/>
      <c r="J111" s="126"/>
      <c r="K111" s="68">
        <f t="shared" si="21"/>
        <v>0</v>
      </c>
      <c r="L111" s="68">
        <f t="shared" si="19"/>
        <v>0</v>
      </c>
      <c r="M111" s="126"/>
      <c r="N111" s="69">
        <f t="shared" si="20"/>
        <v>0</v>
      </c>
      <c r="O111" s="109"/>
    </row>
    <row r="112" spans="2:15" ht="15.75" x14ac:dyDescent="0.25">
      <c r="B112" s="27" t="s">
        <v>236</v>
      </c>
      <c r="C112" s="209"/>
      <c r="D112" t="s">
        <v>389</v>
      </c>
      <c r="E112" s="125"/>
      <c r="F112" s="126"/>
      <c r="G112" s="126"/>
      <c r="H112" s="74">
        <f t="shared" si="17"/>
        <v>0</v>
      </c>
      <c r="I112" s="126"/>
      <c r="J112" s="126"/>
      <c r="K112" s="68">
        <f t="shared" si="21"/>
        <v>0</v>
      </c>
      <c r="L112" s="68">
        <f t="shared" si="19"/>
        <v>0</v>
      </c>
      <c r="M112" s="126"/>
      <c r="N112" s="69">
        <f t="shared" si="20"/>
        <v>0</v>
      </c>
      <c r="O112" s="109"/>
    </row>
    <row r="113" spans="2:15" ht="15.75" x14ac:dyDescent="0.25">
      <c r="B113" s="27" t="s">
        <v>237</v>
      </c>
      <c r="C113" s="209"/>
      <c r="D113" t="s">
        <v>326</v>
      </c>
      <c r="E113" s="125"/>
      <c r="F113" s="126"/>
      <c r="G113" s="126"/>
      <c r="H113" s="74">
        <f t="shared" si="17"/>
        <v>0</v>
      </c>
      <c r="I113" s="126"/>
      <c r="J113" s="126"/>
      <c r="K113" s="68">
        <f t="shared" si="21"/>
        <v>0</v>
      </c>
      <c r="L113" s="68">
        <f>+H113-K113</f>
        <v>0</v>
      </c>
      <c r="M113" s="126"/>
      <c r="N113" s="69">
        <f>+L113-M113</f>
        <v>0</v>
      </c>
      <c r="O113" s="109"/>
    </row>
    <row r="114" spans="2:15" ht="15.75" x14ac:dyDescent="0.25">
      <c r="B114" s="27" t="s">
        <v>238</v>
      </c>
      <c r="C114" s="209"/>
      <c r="D114" t="s">
        <v>327</v>
      </c>
      <c r="E114" s="125"/>
      <c r="F114" s="126"/>
      <c r="G114" s="126"/>
      <c r="H114" s="74">
        <f t="shared" si="17"/>
        <v>0</v>
      </c>
      <c r="I114" s="126"/>
      <c r="J114" s="126"/>
      <c r="K114" s="68">
        <f t="shared" si="21"/>
        <v>0</v>
      </c>
      <c r="L114" s="68">
        <f t="shared" si="19"/>
        <v>0</v>
      </c>
      <c r="M114" s="126"/>
      <c r="N114" s="69">
        <f t="shared" si="20"/>
        <v>0</v>
      </c>
      <c r="O114" s="109"/>
    </row>
    <row r="115" spans="2:15" ht="15.75" x14ac:dyDescent="0.25">
      <c r="B115" s="27" t="s">
        <v>239</v>
      </c>
      <c r="C115" s="209"/>
      <c r="D115" t="s">
        <v>328</v>
      </c>
      <c r="E115" s="125"/>
      <c r="F115" s="126"/>
      <c r="G115" s="126"/>
      <c r="H115" s="74">
        <f t="shared" si="17"/>
        <v>0</v>
      </c>
      <c r="I115" s="126"/>
      <c r="J115" s="126"/>
      <c r="K115" s="68">
        <f t="shared" si="21"/>
        <v>0</v>
      </c>
      <c r="L115" s="68">
        <f t="shared" si="19"/>
        <v>0</v>
      </c>
      <c r="M115" s="126"/>
      <c r="N115" s="69">
        <f t="shared" si="20"/>
        <v>0</v>
      </c>
      <c r="O115" s="109"/>
    </row>
    <row r="116" spans="2:15" ht="15.75" x14ac:dyDescent="0.25">
      <c r="B116" s="27" t="s">
        <v>240</v>
      </c>
      <c r="C116" s="209"/>
      <c r="D116" t="s">
        <v>329</v>
      </c>
      <c r="E116" s="125"/>
      <c r="F116" s="126"/>
      <c r="G116" s="126"/>
      <c r="H116" s="74">
        <f t="shared" si="17"/>
        <v>0</v>
      </c>
      <c r="I116" s="126"/>
      <c r="J116" s="126"/>
      <c r="K116" s="68">
        <f t="shared" si="21"/>
        <v>0</v>
      </c>
      <c r="L116" s="68">
        <f t="shared" si="19"/>
        <v>0</v>
      </c>
      <c r="M116" s="126"/>
      <c r="N116" s="69">
        <f t="shared" si="20"/>
        <v>0</v>
      </c>
      <c r="O116" s="109"/>
    </row>
    <row r="117" spans="2:15" ht="15.75" x14ac:dyDescent="0.25">
      <c r="B117" s="27" t="s">
        <v>241</v>
      </c>
      <c r="C117" s="209"/>
      <c r="D117" t="s">
        <v>330</v>
      </c>
      <c r="E117" s="125"/>
      <c r="F117" s="126"/>
      <c r="G117" s="126"/>
      <c r="H117" s="74">
        <f t="shared" si="17"/>
        <v>0</v>
      </c>
      <c r="I117" s="126"/>
      <c r="J117" s="126"/>
      <c r="K117" s="68">
        <f t="shared" si="21"/>
        <v>0</v>
      </c>
      <c r="L117" s="68">
        <f t="shared" si="19"/>
        <v>0</v>
      </c>
      <c r="M117" s="126"/>
      <c r="N117" s="69">
        <f t="shared" si="20"/>
        <v>0</v>
      </c>
      <c r="O117" s="109"/>
    </row>
    <row r="118" spans="2:15" ht="15.75" x14ac:dyDescent="0.25">
      <c r="B118" s="27" t="s">
        <v>242</v>
      </c>
      <c r="C118" s="209"/>
      <c r="D118" t="s">
        <v>331</v>
      </c>
      <c r="E118" s="125"/>
      <c r="F118" s="126"/>
      <c r="G118" s="126"/>
      <c r="H118" s="74">
        <f t="shared" si="17"/>
        <v>0</v>
      </c>
      <c r="I118" s="126"/>
      <c r="J118" s="126"/>
      <c r="K118" s="68">
        <f t="shared" si="21"/>
        <v>0</v>
      </c>
      <c r="L118" s="68">
        <f>+H118-K118</f>
        <v>0</v>
      </c>
      <c r="M118" s="126"/>
      <c r="N118" s="69">
        <f>+L118-M118</f>
        <v>0</v>
      </c>
      <c r="O118" s="109"/>
    </row>
    <row r="119" spans="2:15" ht="15.75" x14ac:dyDescent="0.25">
      <c r="B119" s="27" t="s">
        <v>56</v>
      </c>
      <c r="C119" s="209"/>
      <c r="D119" t="s">
        <v>332</v>
      </c>
      <c r="E119" s="125"/>
      <c r="F119" s="126"/>
      <c r="G119" s="126"/>
      <c r="H119" s="74">
        <f t="shared" ref="H119:H172" si="22">SUM(F119:G119)</f>
        <v>0</v>
      </c>
      <c r="I119" s="126"/>
      <c r="J119" s="126"/>
      <c r="K119" s="68">
        <f t="shared" si="21"/>
        <v>0</v>
      </c>
      <c r="L119" s="68">
        <f t="shared" si="19"/>
        <v>0</v>
      </c>
      <c r="M119" s="126"/>
      <c r="N119" s="69">
        <f t="shared" si="20"/>
        <v>0</v>
      </c>
      <c r="O119" s="109"/>
    </row>
    <row r="120" spans="2:15" ht="15.75" x14ac:dyDescent="0.25">
      <c r="B120" s="27" t="s">
        <v>105</v>
      </c>
      <c r="C120" s="209"/>
      <c r="D120" t="s">
        <v>333</v>
      </c>
      <c r="E120" s="125"/>
      <c r="F120" s="126"/>
      <c r="G120" s="126"/>
      <c r="H120" s="74">
        <f t="shared" si="22"/>
        <v>0</v>
      </c>
      <c r="I120" s="126"/>
      <c r="J120" s="126"/>
      <c r="K120" s="68">
        <f t="shared" si="21"/>
        <v>0</v>
      </c>
      <c r="L120" s="68">
        <f t="shared" si="19"/>
        <v>0</v>
      </c>
      <c r="M120" s="126"/>
      <c r="N120" s="69">
        <f t="shared" si="20"/>
        <v>0</v>
      </c>
      <c r="O120" s="109"/>
    </row>
    <row r="121" spans="2:15" ht="15.75" x14ac:dyDescent="0.25">
      <c r="B121" s="27" t="s">
        <v>433</v>
      </c>
      <c r="C121" s="209"/>
      <c r="D121" t="s">
        <v>334</v>
      </c>
      <c r="E121" s="125"/>
      <c r="F121" s="126"/>
      <c r="G121" s="126"/>
      <c r="H121" s="74">
        <f t="shared" si="22"/>
        <v>0</v>
      </c>
      <c r="I121" s="126"/>
      <c r="J121" s="126"/>
      <c r="K121" s="68">
        <f t="shared" si="21"/>
        <v>0</v>
      </c>
      <c r="L121" s="68">
        <f t="shared" si="19"/>
        <v>0</v>
      </c>
      <c r="M121" s="126"/>
      <c r="N121" s="69">
        <f t="shared" si="20"/>
        <v>0</v>
      </c>
      <c r="O121" s="109"/>
    </row>
    <row r="122" spans="2:15" ht="15.75" x14ac:dyDescent="0.25">
      <c r="B122" s="27" t="s">
        <v>243</v>
      </c>
      <c r="C122" s="209"/>
      <c r="D122" t="s">
        <v>390</v>
      </c>
      <c r="E122" s="125"/>
      <c r="F122" s="126"/>
      <c r="G122" s="126"/>
      <c r="H122" s="74">
        <f t="shared" si="22"/>
        <v>0</v>
      </c>
      <c r="I122" s="126"/>
      <c r="J122" s="126"/>
      <c r="K122" s="68">
        <f t="shared" si="21"/>
        <v>0</v>
      </c>
      <c r="L122" s="68">
        <f t="shared" si="19"/>
        <v>0</v>
      </c>
      <c r="M122" s="126"/>
      <c r="N122" s="69">
        <f t="shared" si="20"/>
        <v>0</v>
      </c>
      <c r="O122" s="109"/>
    </row>
    <row r="123" spans="2:15" ht="15.75" x14ac:dyDescent="0.25">
      <c r="B123" s="27" t="s">
        <v>244</v>
      </c>
      <c r="C123" s="209"/>
      <c r="D123" t="s">
        <v>335</v>
      </c>
      <c r="E123" s="125"/>
      <c r="F123" s="126"/>
      <c r="G123" s="126"/>
      <c r="H123" s="74">
        <f t="shared" si="22"/>
        <v>0</v>
      </c>
      <c r="I123" s="126"/>
      <c r="J123" s="126"/>
      <c r="K123" s="68">
        <f t="shared" si="21"/>
        <v>0</v>
      </c>
      <c r="L123" s="68">
        <f t="shared" si="19"/>
        <v>0</v>
      </c>
      <c r="M123" s="126"/>
      <c r="N123" s="69">
        <f t="shared" si="20"/>
        <v>0</v>
      </c>
      <c r="O123" s="109"/>
    </row>
    <row r="124" spans="2:15" ht="15.75" x14ac:dyDescent="0.25">
      <c r="B124" s="27" t="s">
        <v>245</v>
      </c>
      <c r="C124" s="209"/>
      <c r="D124" t="s">
        <v>336</v>
      </c>
      <c r="E124" s="125"/>
      <c r="F124" s="126"/>
      <c r="G124" s="126"/>
      <c r="H124" s="74">
        <f t="shared" si="22"/>
        <v>0</v>
      </c>
      <c r="I124" s="126"/>
      <c r="J124" s="126"/>
      <c r="K124" s="68">
        <f t="shared" si="21"/>
        <v>0</v>
      </c>
      <c r="L124" s="68">
        <f t="shared" si="19"/>
        <v>0</v>
      </c>
      <c r="M124" s="126"/>
      <c r="N124" s="69">
        <f t="shared" si="20"/>
        <v>0</v>
      </c>
      <c r="O124" s="109"/>
    </row>
    <row r="125" spans="2:15" ht="15.75" x14ac:dyDescent="0.25">
      <c r="B125" s="27" t="s">
        <v>106</v>
      </c>
      <c r="C125" s="209"/>
      <c r="D125" t="s">
        <v>337</v>
      </c>
      <c r="E125" s="125"/>
      <c r="F125" s="126"/>
      <c r="G125" s="126"/>
      <c r="H125" s="74">
        <f t="shared" si="22"/>
        <v>0</v>
      </c>
      <c r="I125" s="126"/>
      <c r="J125" s="126"/>
      <c r="K125" s="68">
        <f t="shared" si="21"/>
        <v>0</v>
      </c>
      <c r="L125" s="68">
        <f t="shared" si="19"/>
        <v>0</v>
      </c>
      <c r="M125" s="126"/>
      <c r="N125" s="69">
        <f t="shared" si="20"/>
        <v>0</v>
      </c>
      <c r="O125" s="109"/>
    </row>
    <row r="126" spans="2:15" ht="15.75" x14ac:dyDescent="0.25">
      <c r="B126" s="27" t="s">
        <v>39</v>
      </c>
      <c r="C126" s="209"/>
      <c r="D126" t="s">
        <v>338</v>
      </c>
      <c r="E126" s="125"/>
      <c r="F126" s="126"/>
      <c r="G126" s="126"/>
      <c r="H126" s="74">
        <f t="shared" si="22"/>
        <v>0</v>
      </c>
      <c r="I126" s="126"/>
      <c r="J126" s="126"/>
      <c r="K126" s="68">
        <f t="shared" si="21"/>
        <v>0</v>
      </c>
      <c r="L126" s="68">
        <f t="shared" si="19"/>
        <v>0</v>
      </c>
      <c r="M126" s="126"/>
      <c r="N126" s="69">
        <f t="shared" si="20"/>
        <v>0</v>
      </c>
      <c r="O126" s="109"/>
    </row>
    <row r="127" spans="2:15" ht="15.75" x14ac:dyDescent="0.25">
      <c r="B127" s="27" t="s">
        <v>434</v>
      </c>
      <c r="C127" s="209"/>
      <c r="D127" t="s">
        <v>391</v>
      </c>
      <c r="E127" s="125"/>
      <c r="F127" s="126"/>
      <c r="G127" s="126"/>
      <c r="H127" s="74">
        <f t="shared" si="22"/>
        <v>0</v>
      </c>
      <c r="I127" s="126"/>
      <c r="J127" s="126"/>
      <c r="K127" s="72">
        <f t="shared" si="21"/>
        <v>0</v>
      </c>
      <c r="L127" s="72">
        <f t="shared" si="19"/>
        <v>0</v>
      </c>
      <c r="M127" s="126"/>
      <c r="N127" s="69">
        <f t="shared" si="20"/>
        <v>0</v>
      </c>
      <c r="O127" s="109"/>
    </row>
    <row r="128" spans="2:15" ht="15.75" x14ac:dyDescent="0.25">
      <c r="B128" s="27" t="s">
        <v>246</v>
      </c>
      <c r="C128" s="209"/>
      <c r="D128" t="s">
        <v>339</v>
      </c>
      <c r="E128" s="125"/>
      <c r="F128" s="126"/>
      <c r="G128" s="126"/>
      <c r="H128" s="74">
        <f t="shared" si="22"/>
        <v>0</v>
      </c>
      <c r="I128" s="126"/>
      <c r="J128" s="126"/>
      <c r="K128" s="72">
        <f t="shared" si="21"/>
        <v>0</v>
      </c>
      <c r="L128" s="72">
        <f t="shared" ref="L128:L172" si="23">+H128-K128</f>
        <v>0</v>
      </c>
      <c r="M128" s="126"/>
      <c r="N128" s="69">
        <f t="shared" ref="N128:N172" si="24">+L128-M128</f>
        <v>0</v>
      </c>
      <c r="O128" s="109"/>
    </row>
    <row r="129" spans="2:15" ht="15.75" x14ac:dyDescent="0.25">
      <c r="B129" s="27" t="s">
        <v>247</v>
      </c>
      <c r="C129" s="210"/>
      <c r="D129" t="s">
        <v>340</v>
      </c>
      <c r="E129" s="125"/>
      <c r="F129" s="126"/>
      <c r="G129" s="126"/>
      <c r="H129" s="74">
        <f t="shared" si="22"/>
        <v>0</v>
      </c>
      <c r="I129" s="126"/>
      <c r="J129" s="126"/>
      <c r="K129" s="72">
        <f t="shared" si="21"/>
        <v>0</v>
      </c>
      <c r="L129" s="72">
        <f t="shared" si="23"/>
        <v>0</v>
      </c>
      <c r="M129" s="126"/>
      <c r="N129" s="69">
        <f t="shared" si="24"/>
        <v>0</v>
      </c>
      <c r="O129" s="109"/>
    </row>
    <row r="130" spans="2:15" ht="15.75" x14ac:dyDescent="0.25">
      <c r="B130" s="27" t="s">
        <v>248</v>
      </c>
      <c r="C130" s="210"/>
      <c r="D130" t="s">
        <v>341</v>
      </c>
      <c r="E130" s="125"/>
      <c r="F130" s="126"/>
      <c r="G130" s="126"/>
      <c r="H130" s="74">
        <f t="shared" si="22"/>
        <v>0</v>
      </c>
      <c r="I130" s="126"/>
      <c r="J130" s="126"/>
      <c r="K130" s="72">
        <f t="shared" si="21"/>
        <v>0</v>
      </c>
      <c r="L130" s="72">
        <f t="shared" si="23"/>
        <v>0</v>
      </c>
      <c r="M130" s="126"/>
      <c r="N130" s="69">
        <f t="shared" si="24"/>
        <v>0</v>
      </c>
      <c r="O130" s="109"/>
    </row>
    <row r="131" spans="2:15" ht="15.75" x14ac:dyDescent="0.25">
      <c r="B131" s="27" t="s">
        <v>435</v>
      </c>
      <c r="C131" s="210"/>
      <c r="D131" t="s">
        <v>342</v>
      </c>
      <c r="E131" s="125"/>
      <c r="F131" s="126"/>
      <c r="G131" s="126"/>
      <c r="H131" s="74">
        <f t="shared" si="22"/>
        <v>0</v>
      </c>
      <c r="I131" s="126"/>
      <c r="J131" s="126"/>
      <c r="K131" s="72">
        <f t="shared" si="21"/>
        <v>0</v>
      </c>
      <c r="L131" s="72">
        <f t="shared" si="23"/>
        <v>0</v>
      </c>
      <c r="M131" s="126"/>
      <c r="N131" s="69">
        <f t="shared" si="24"/>
        <v>0</v>
      </c>
      <c r="O131" s="109"/>
    </row>
    <row r="132" spans="2:15" ht="15.75" x14ac:dyDescent="0.25">
      <c r="B132" s="27" t="s">
        <v>436</v>
      </c>
      <c r="C132" s="210"/>
      <c r="D132" t="s">
        <v>343</v>
      </c>
      <c r="E132" s="125"/>
      <c r="F132" s="126"/>
      <c r="G132" s="126"/>
      <c r="H132" s="74">
        <f t="shared" si="22"/>
        <v>0</v>
      </c>
      <c r="I132" s="126"/>
      <c r="J132" s="126"/>
      <c r="K132" s="72">
        <f t="shared" si="21"/>
        <v>0</v>
      </c>
      <c r="L132" s="72">
        <f t="shared" si="23"/>
        <v>0</v>
      </c>
      <c r="M132" s="126"/>
      <c r="N132" s="69">
        <f t="shared" si="24"/>
        <v>0</v>
      </c>
      <c r="O132" s="109"/>
    </row>
    <row r="133" spans="2:15" ht="15.75" x14ac:dyDescent="0.25">
      <c r="B133" s="27" t="s">
        <v>40</v>
      </c>
      <c r="C133" s="210"/>
      <c r="D133" t="s">
        <v>344</v>
      </c>
      <c r="E133" s="125"/>
      <c r="F133" s="126"/>
      <c r="G133" s="126"/>
      <c r="H133" s="74">
        <f t="shared" si="22"/>
        <v>0</v>
      </c>
      <c r="I133" s="126"/>
      <c r="J133" s="126"/>
      <c r="K133" s="72">
        <f t="shared" si="21"/>
        <v>0</v>
      </c>
      <c r="L133" s="72">
        <f t="shared" si="23"/>
        <v>0</v>
      </c>
      <c r="M133" s="126"/>
      <c r="N133" s="69">
        <f t="shared" si="24"/>
        <v>0</v>
      </c>
      <c r="O133" s="109"/>
    </row>
    <row r="134" spans="2:15" ht="15.75" x14ac:dyDescent="0.25">
      <c r="B134" s="27" t="s">
        <v>41</v>
      </c>
      <c r="C134" s="210"/>
      <c r="D134" t="s">
        <v>345</v>
      </c>
      <c r="E134" s="125"/>
      <c r="F134" s="126"/>
      <c r="G134" s="126"/>
      <c r="H134" s="74">
        <f t="shared" si="22"/>
        <v>0</v>
      </c>
      <c r="I134" s="126"/>
      <c r="J134" s="126"/>
      <c r="K134" s="72">
        <f t="shared" si="21"/>
        <v>0</v>
      </c>
      <c r="L134" s="72">
        <f t="shared" si="23"/>
        <v>0</v>
      </c>
      <c r="M134" s="126"/>
      <c r="N134" s="69">
        <f t="shared" si="24"/>
        <v>0</v>
      </c>
      <c r="O134" s="109"/>
    </row>
    <row r="135" spans="2:15" ht="15.75" x14ac:dyDescent="0.25">
      <c r="B135" s="27" t="s">
        <v>249</v>
      </c>
      <c r="C135" s="210"/>
      <c r="D135" t="s">
        <v>346</v>
      </c>
      <c r="E135" s="125"/>
      <c r="F135" s="126"/>
      <c r="G135" s="126"/>
      <c r="H135" s="74">
        <f t="shared" si="22"/>
        <v>0</v>
      </c>
      <c r="I135" s="126"/>
      <c r="J135" s="126"/>
      <c r="K135" s="72">
        <f t="shared" si="21"/>
        <v>0</v>
      </c>
      <c r="L135" s="72">
        <f t="shared" si="23"/>
        <v>0</v>
      </c>
      <c r="M135" s="126"/>
      <c r="N135" s="69">
        <f t="shared" si="24"/>
        <v>0</v>
      </c>
      <c r="O135" s="109"/>
    </row>
    <row r="136" spans="2:15" ht="15.75" x14ac:dyDescent="0.25">
      <c r="B136" s="27" t="s">
        <v>250</v>
      </c>
      <c r="C136" s="210"/>
      <c r="D136" t="s">
        <v>347</v>
      </c>
      <c r="E136" s="125"/>
      <c r="F136" s="126"/>
      <c r="G136" s="126"/>
      <c r="H136" s="74">
        <f t="shared" si="22"/>
        <v>0</v>
      </c>
      <c r="I136" s="126"/>
      <c r="J136" s="126"/>
      <c r="K136" s="72">
        <f t="shared" si="21"/>
        <v>0</v>
      </c>
      <c r="L136" s="72">
        <f t="shared" si="23"/>
        <v>0</v>
      </c>
      <c r="M136" s="126"/>
      <c r="N136" s="69">
        <f t="shared" si="24"/>
        <v>0</v>
      </c>
      <c r="O136" s="109"/>
    </row>
    <row r="137" spans="2:15" ht="15.75" x14ac:dyDescent="0.25">
      <c r="B137" s="27" t="s">
        <v>251</v>
      </c>
      <c r="C137" s="210"/>
      <c r="D137" t="s">
        <v>348</v>
      </c>
      <c r="E137" s="125"/>
      <c r="F137" s="126"/>
      <c r="G137" s="126"/>
      <c r="H137" s="74">
        <f t="shared" si="22"/>
        <v>0</v>
      </c>
      <c r="I137" s="126"/>
      <c r="J137" s="126"/>
      <c r="K137" s="72">
        <f t="shared" si="21"/>
        <v>0</v>
      </c>
      <c r="L137" s="72">
        <f t="shared" si="23"/>
        <v>0</v>
      </c>
      <c r="M137" s="126"/>
      <c r="N137" s="69">
        <f t="shared" si="24"/>
        <v>0</v>
      </c>
      <c r="O137" s="109"/>
    </row>
    <row r="138" spans="2:15" ht="15.75" x14ac:dyDescent="0.25">
      <c r="B138" s="27" t="s">
        <v>252</v>
      </c>
      <c r="C138" s="210"/>
      <c r="D138" t="s">
        <v>349</v>
      </c>
      <c r="E138" s="125"/>
      <c r="F138" s="126"/>
      <c r="G138" s="126"/>
      <c r="H138" s="74">
        <f t="shared" si="22"/>
        <v>0</v>
      </c>
      <c r="I138" s="126"/>
      <c r="J138" s="126"/>
      <c r="K138" s="72">
        <f t="shared" si="21"/>
        <v>0</v>
      </c>
      <c r="L138" s="72">
        <f t="shared" si="23"/>
        <v>0</v>
      </c>
      <c r="M138" s="126"/>
      <c r="N138" s="69">
        <f t="shared" si="24"/>
        <v>0</v>
      </c>
      <c r="O138" s="109"/>
    </row>
    <row r="139" spans="2:15" ht="15.75" x14ac:dyDescent="0.25">
      <c r="B139" s="27" t="s">
        <v>437</v>
      </c>
      <c r="C139" s="210"/>
      <c r="D139" t="s">
        <v>350</v>
      </c>
      <c r="E139" s="125"/>
      <c r="F139" s="126"/>
      <c r="G139" s="126"/>
      <c r="H139" s="74">
        <f t="shared" si="22"/>
        <v>0</v>
      </c>
      <c r="I139" s="126"/>
      <c r="J139" s="126"/>
      <c r="K139" s="72">
        <f t="shared" si="21"/>
        <v>0</v>
      </c>
      <c r="L139" s="72">
        <f t="shared" si="23"/>
        <v>0</v>
      </c>
      <c r="M139" s="126"/>
      <c r="N139" s="69">
        <f t="shared" si="24"/>
        <v>0</v>
      </c>
      <c r="O139" s="109"/>
    </row>
    <row r="140" spans="2:15" ht="15.75" x14ac:dyDescent="0.25">
      <c r="B140" s="27" t="s">
        <v>253</v>
      </c>
      <c r="C140" s="210"/>
      <c r="D140" t="s">
        <v>351</v>
      </c>
      <c r="E140" s="125"/>
      <c r="F140" s="126"/>
      <c r="G140" s="126"/>
      <c r="H140" s="74">
        <f t="shared" si="22"/>
        <v>0</v>
      </c>
      <c r="I140" s="126"/>
      <c r="J140" s="126"/>
      <c r="K140" s="72">
        <f t="shared" si="21"/>
        <v>0</v>
      </c>
      <c r="L140" s="72">
        <f t="shared" si="23"/>
        <v>0</v>
      </c>
      <c r="M140" s="126"/>
      <c r="N140" s="69">
        <f t="shared" si="24"/>
        <v>0</v>
      </c>
      <c r="O140" s="109"/>
    </row>
    <row r="141" spans="2:15" ht="15.75" x14ac:dyDescent="0.25">
      <c r="B141" s="27" t="s">
        <v>438</v>
      </c>
      <c r="C141" s="210"/>
      <c r="D141" t="s">
        <v>392</v>
      </c>
      <c r="E141" s="125"/>
      <c r="F141" s="126"/>
      <c r="G141" s="126"/>
      <c r="H141" s="74">
        <f t="shared" si="22"/>
        <v>0</v>
      </c>
      <c r="I141" s="126"/>
      <c r="J141" s="126"/>
      <c r="K141" s="72">
        <f t="shared" si="21"/>
        <v>0</v>
      </c>
      <c r="L141" s="72">
        <f t="shared" si="23"/>
        <v>0</v>
      </c>
      <c r="M141" s="126"/>
      <c r="N141" s="69">
        <f t="shared" si="24"/>
        <v>0</v>
      </c>
      <c r="O141" s="109"/>
    </row>
    <row r="142" spans="2:15" ht="15.75" x14ac:dyDescent="0.25">
      <c r="B142" s="27" t="s">
        <v>254</v>
      </c>
      <c r="C142" s="210"/>
      <c r="D142" t="s">
        <v>393</v>
      </c>
      <c r="E142" s="125"/>
      <c r="F142" s="126"/>
      <c r="G142" s="126"/>
      <c r="H142" s="74">
        <f t="shared" si="22"/>
        <v>0</v>
      </c>
      <c r="I142" s="126"/>
      <c r="J142" s="126"/>
      <c r="K142" s="72">
        <f t="shared" si="21"/>
        <v>0</v>
      </c>
      <c r="L142" s="72">
        <f t="shared" si="23"/>
        <v>0</v>
      </c>
      <c r="M142" s="126"/>
      <c r="N142" s="69">
        <f t="shared" si="24"/>
        <v>0</v>
      </c>
      <c r="O142" s="109"/>
    </row>
    <row r="143" spans="2:15" ht="15.75" x14ac:dyDescent="0.25">
      <c r="B143" s="27" t="s">
        <v>255</v>
      </c>
      <c r="C143" s="210"/>
      <c r="D143" t="s">
        <v>394</v>
      </c>
      <c r="E143" s="125"/>
      <c r="F143" s="126"/>
      <c r="G143" s="126"/>
      <c r="H143" s="74">
        <f t="shared" si="22"/>
        <v>0</v>
      </c>
      <c r="I143" s="126"/>
      <c r="J143" s="126"/>
      <c r="K143" s="72">
        <f t="shared" ref="K143:K172" si="25">I143+J143</f>
        <v>0</v>
      </c>
      <c r="L143" s="72">
        <f t="shared" si="23"/>
        <v>0</v>
      </c>
      <c r="M143" s="126"/>
      <c r="N143" s="69">
        <f t="shared" si="24"/>
        <v>0</v>
      </c>
      <c r="O143" s="109"/>
    </row>
    <row r="144" spans="2:15" ht="15.75" x14ac:dyDescent="0.25">
      <c r="B144" s="27" t="s">
        <v>256</v>
      </c>
      <c r="C144" s="210"/>
      <c r="D144" t="s">
        <v>352</v>
      </c>
      <c r="E144" s="125"/>
      <c r="F144" s="126"/>
      <c r="G144" s="126"/>
      <c r="H144" s="74">
        <f t="shared" si="22"/>
        <v>0</v>
      </c>
      <c r="I144" s="126"/>
      <c r="J144" s="126"/>
      <c r="K144" s="72">
        <f t="shared" si="25"/>
        <v>0</v>
      </c>
      <c r="L144" s="72">
        <f t="shared" si="23"/>
        <v>0</v>
      </c>
      <c r="M144" s="126"/>
      <c r="N144" s="69">
        <f t="shared" si="24"/>
        <v>0</v>
      </c>
      <c r="O144" s="109"/>
    </row>
    <row r="145" spans="2:15" ht="15.75" x14ac:dyDescent="0.25">
      <c r="B145" s="27" t="s">
        <v>439</v>
      </c>
      <c r="C145" s="210"/>
      <c r="D145" t="s">
        <v>353</v>
      </c>
      <c r="E145" s="125"/>
      <c r="F145" s="126"/>
      <c r="G145" s="126"/>
      <c r="H145" s="74">
        <f t="shared" si="22"/>
        <v>0</v>
      </c>
      <c r="I145" s="126"/>
      <c r="J145" s="126"/>
      <c r="K145" s="72">
        <f t="shared" si="25"/>
        <v>0</v>
      </c>
      <c r="L145" s="72">
        <f t="shared" si="23"/>
        <v>0</v>
      </c>
      <c r="M145" s="126"/>
      <c r="N145" s="69">
        <f t="shared" si="24"/>
        <v>0</v>
      </c>
      <c r="O145" s="109"/>
    </row>
    <row r="146" spans="2:15" ht="15.75" x14ac:dyDescent="0.25">
      <c r="B146" s="27" t="s">
        <v>257</v>
      </c>
      <c r="C146" s="210"/>
      <c r="D146" t="s">
        <v>354</v>
      </c>
      <c r="E146" s="125"/>
      <c r="F146" s="126"/>
      <c r="G146" s="126"/>
      <c r="H146" s="74">
        <f t="shared" si="22"/>
        <v>0</v>
      </c>
      <c r="I146" s="126"/>
      <c r="J146" s="126"/>
      <c r="K146" s="72">
        <f t="shared" si="25"/>
        <v>0</v>
      </c>
      <c r="L146" s="72">
        <f t="shared" si="23"/>
        <v>0</v>
      </c>
      <c r="M146" s="126"/>
      <c r="N146" s="69">
        <f t="shared" si="24"/>
        <v>0</v>
      </c>
      <c r="O146" s="109"/>
    </row>
    <row r="147" spans="2:15" ht="15.75" x14ac:dyDescent="0.25">
      <c r="B147" s="27" t="s">
        <v>258</v>
      </c>
      <c r="C147" s="210"/>
      <c r="D147" t="s">
        <v>355</v>
      </c>
      <c r="E147" s="125"/>
      <c r="F147" s="126"/>
      <c r="G147" s="126"/>
      <c r="H147" s="74">
        <f t="shared" si="22"/>
        <v>0</v>
      </c>
      <c r="I147" s="126"/>
      <c r="J147" s="126"/>
      <c r="K147" s="72">
        <f t="shared" si="25"/>
        <v>0</v>
      </c>
      <c r="L147" s="72">
        <f t="shared" si="23"/>
        <v>0</v>
      </c>
      <c r="M147" s="126"/>
      <c r="N147" s="69">
        <f t="shared" si="24"/>
        <v>0</v>
      </c>
      <c r="O147" s="109"/>
    </row>
    <row r="148" spans="2:15" ht="15.75" x14ac:dyDescent="0.25">
      <c r="B148" s="27" t="s">
        <v>259</v>
      </c>
      <c r="C148" s="210"/>
      <c r="D148" t="s">
        <v>356</v>
      </c>
      <c r="E148" s="125"/>
      <c r="F148" s="126"/>
      <c r="G148" s="126"/>
      <c r="H148" s="74">
        <f t="shared" si="22"/>
        <v>0</v>
      </c>
      <c r="I148" s="126"/>
      <c r="J148" s="126"/>
      <c r="K148" s="72">
        <f t="shared" si="25"/>
        <v>0</v>
      </c>
      <c r="L148" s="72">
        <f t="shared" si="23"/>
        <v>0</v>
      </c>
      <c r="M148" s="126"/>
      <c r="N148" s="69">
        <f t="shared" si="24"/>
        <v>0</v>
      </c>
      <c r="O148" s="109"/>
    </row>
    <row r="149" spans="2:15" ht="15.75" x14ac:dyDescent="0.25">
      <c r="B149" s="27" t="s">
        <v>260</v>
      </c>
      <c r="C149" s="210"/>
      <c r="D149" t="s">
        <v>357</v>
      </c>
      <c r="E149" s="125"/>
      <c r="F149" s="126"/>
      <c r="G149" s="126"/>
      <c r="H149" s="74">
        <f t="shared" si="22"/>
        <v>0</v>
      </c>
      <c r="I149" s="126"/>
      <c r="J149" s="126"/>
      <c r="K149" s="72">
        <f t="shared" si="25"/>
        <v>0</v>
      </c>
      <c r="L149" s="72">
        <f t="shared" si="23"/>
        <v>0</v>
      </c>
      <c r="M149" s="126"/>
      <c r="N149" s="69">
        <f t="shared" si="24"/>
        <v>0</v>
      </c>
      <c r="O149" s="109"/>
    </row>
    <row r="150" spans="2:15" ht="15.75" x14ac:dyDescent="0.25">
      <c r="B150" s="27" t="s">
        <v>440</v>
      </c>
      <c r="C150" s="210"/>
      <c r="D150" t="s">
        <v>358</v>
      </c>
      <c r="E150" s="125"/>
      <c r="F150" s="126"/>
      <c r="G150" s="126"/>
      <c r="H150" s="74">
        <f t="shared" si="22"/>
        <v>0</v>
      </c>
      <c r="I150" s="126"/>
      <c r="J150" s="126"/>
      <c r="K150" s="72">
        <f t="shared" si="25"/>
        <v>0</v>
      </c>
      <c r="L150" s="72">
        <f t="shared" si="23"/>
        <v>0</v>
      </c>
      <c r="M150" s="126"/>
      <c r="N150" s="69">
        <f t="shared" si="24"/>
        <v>0</v>
      </c>
      <c r="O150" s="109"/>
    </row>
    <row r="151" spans="2:15" ht="15.75" x14ac:dyDescent="0.25">
      <c r="B151" s="27" t="s">
        <v>441</v>
      </c>
      <c r="C151" s="210"/>
      <c r="D151" t="s">
        <v>359</v>
      </c>
      <c r="E151" s="125"/>
      <c r="F151" s="126"/>
      <c r="G151" s="126"/>
      <c r="H151" s="74">
        <f t="shared" si="22"/>
        <v>0</v>
      </c>
      <c r="I151" s="126"/>
      <c r="J151" s="126"/>
      <c r="K151" s="72">
        <f t="shared" si="25"/>
        <v>0</v>
      </c>
      <c r="L151" s="72">
        <f t="shared" si="23"/>
        <v>0</v>
      </c>
      <c r="M151" s="126"/>
      <c r="N151" s="69">
        <f t="shared" si="24"/>
        <v>0</v>
      </c>
      <c r="O151" s="109"/>
    </row>
    <row r="152" spans="2:15" ht="15.75" x14ac:dyDescent="0.25">
      <c r="B152" s="27" t="s">
        <v>261</v>
      </c>
      <c r="C152" s="210"/>
      <c r="D152" t="s">
        <v>360</v>
      </c>
      <c r="E152" s="125"/>
      <c r="F152" s="126"/>
      <c r="G152" s="126"/>
      <c r="H152" s="74">
        <f t="shared" si="22"/>
        <v>0</v>
      </c>
      <c r="I152" s="126"/>
      <c r="J152" s="126"/>
      <c r="K152" s="72">
        <f t="shared" si="25"/>
        <v>0</v>
      </c>
      <c r="L152" s="72">
        <f t="shared" si="23"/>
        <v>0</v>
      </c>
      <c r="M152" s="126"/>
      <c r="N152" s="69">
        <f t="shared" si="24"/>
        <v>0</v>
      </c>
      <c r="O152" s="109"/>
    </row>
    <row r="153" spans="2:15" ht="15.75" x14ac:dyDescent="0.25">
      <c r="B153" s="27" t="s">
        <v>262</v>
      </c>
      <c r="C153" s="210"/>
      <c r="D153" t="s">
        <v>361</v>
      </c>
      <c r="E153" s="125"/>
      <c r="F153" s="126"/>
      <c r="G153" s="126"/>
      <c r="H153" s="74">
        <f t="shared" si="22"/>
        <v>0</v>
      </c>
      <c r="I153" s="126"/>
      <c r="J153" s="126"/>
      <c r="K153" s="72">
        <f t="shared" si="25"/>
        <v>0</v>
      </c>
      <c r="L153" s="72">
        <f t="shared" si="23"/>
        <v>0</v>
      </c>
      <c r="M153" s="126"/>
      <c r="N153" s="69">
        <f t="shared" si="24"/>
        <v>0</v>
      </c>
      <c r="O153" s="109"/>
    </row>
    <row r="154" spans="2:15" ht="15.75" x14ac:dyDescent="0.25">
      <c r="B154" s="27" t="s">
        <v>263</v>
      </c>
      <c r="C154" s="210"/>
      <c r="D154" t="s">
        <v>362</v>
      </c>
      <c r="E154" s="125"/>
      <c r="F154" s="126"/>
      <c r="G154" s="126"/>
      <c r="H154" s="74">
        <f t="shared" si="22"/>
        <v>0</v>
      </c>
      <c r="I154" s="126"/>
      <c r="J154" s="126"/>
      <c r="K154" s="72">
        <f t="shared" si="25"/>
        <v>0</v>
      </c>
      <c r="L154" s="72">
        <f t="shared" si="23"/>
        <v>0</v>
      </c>
      <c r="M154" s="126"/>
      <c r="N154" s="69">
        <f t="shared" si="24"/>
        <v>0</v>
      </c>
      <c r="O154" s="109"/>
    </row>
    <row r="155" spans="2:15" ht="15.75" x14ac:dyDescent="0.25">
      <c r="B155" s="27" t="s">
        <v>264</v>
      </c>
      <c r="C155" s="210"/>
      <c r="D155" t="s">
        <v>363</v>
      </c>
      <c r="E155" s="125"/>
      <c r="F155" s="126"/>
      <c r="G155" s="126"/>
      <c r="H155" s="74">
        <f t="shared" si="22"/>
        <v>0</v>
      </c>
      <c r="I155" s="126"/>
      <c r="J155" s="126"/>
      <c r="K155" s="72">
        <f t="shared" si="25"/>
        <v>0</v>
      </c>
      <c r="L155" s="72">
        <f t="shared" si="23"/>
        <v>0</v>
      </c>
      <c r="M155" s="126"/>
      <c r="N155" s="69">
        <f t="shared" si="24"/>
        <v>0</v>
      </c>
      <c r="O155" s="109"/>
    </row>
    <row r="156" spans="2:15" ht="15.75" x14ac:dyDescent="0.25">
      <c r="B156" s="27" t="s">
        <v>42</v>
      </c>
      <c r="C156" s="210"/>
      <c r="D156" t="s">
        <v>364</v>
      </c>
      <c r="E156" s="125"/>
      <c r="F156" s="126"/>
      <c r="G156" s="126"/>
      <c r="H156" s="74">
        <f t="shared" si="22"/>
        <v>0</v>
      </c>
      <c r="I156" s="126"/>
      <c r="J156" s="126"/>
      <c r="K156" s="72">
        <f t="shared" si="25"/>
        <v>0</v>
      </c>
      <c r="L156" s="72">
        <f t="shared" si="23"/>
        <v>0</v>
      </c>
      <c r="M156" s="126"/>
      <c r="N156" s="69">
        <f t="shared" si="24"/>
        <v>0</v>
      </c>
      <c r="O156" s="109"/>
    </row>
    <row r="157" spans="2:15" ht="15.75" x14ac:dyDescent="0.25">
      <c r="B157" s="27" t="s">
        <v>265</v>
      </c>
      <c r="C157" s="210"/>
      <c r="D157" t="s">
        <v>395</v>
      </c>
      <c r="E157" s="125"/>
      <c r="F157" s="126"/>
      <c r="G157" s="126"/>
      <c r="H157" s="74">
        <f t="shared" si="22"/>
        <v>0</v>
      </c>
      <c r="I157" s="126"/>
      <c r="J157" s="126"/>
      <c r="K157" s="72">
        <f t="shared" si="25"/>
        <v>0</v>
      </c>
      <c r="L157" s="72">
        <f t="shared" si="23"/>
        <v>0</v>
      </c>
      <c r="M157" s="126"/>
      <c r="N157" s="69">
        <f t="shared" si="24"/>
        <v>0</v>
      </c>
      <c r="O157" s="109"/>
    </row>
    <row r="158" spans="2:15" ht="15.75" x14ac:dyDescent="0.25">
      <c r="B158" s="27" t="s">
        <v>57</v>
      </c>
      <c r="C158" s="210"/>
      <c r="D158" t="s">
        <v>365</v>
      </c>
      <c r="E158" s="125"/>
      <c r="F158" s="126"/>
      <c r="G158" s="126"/>
      <c r="H158" s="74">
        <f t="shared" si="22"/>
        <v>0</v>
      </c>
      <c r="I158" s="126"/>
      <c r="J158" s="126"/>
      <c r="K158" s="72">
        <f t="shared" si="25"/>
        <v>0</v>
      </c>
      <c r="L158" s="72">
        <f t="shared" si="23"/>
        <v>0</v>
      </c>
      <c r="M158" s="126"/>
      <c r="N158" s="69">
        <f t="shared" si="24"/>
        <v>0</v>
      </c>
      <c r="O158" s="109"/>
    </row>
    <row r="159" spans="2:15" ht="15.75" x14ac:dyDescent="0.25">
      <c r="B159" s="27" t="s">
        <v>266</v>
      </c>
      <c r="C159" s="210"/>
      <c r="D159" t="s">
        <v>366</v>
      </c>
      <c r="E159" s="125"/>
      <c r="F159" s="126"/>
      <c r="G159" s="126"/>
      <c r="H159" s="74">
        <f t="shared" si="22"/>
        <v>0</v>
      </c>
      <c r="I159" s="126"/>
      <c r="J159" s="126"/>
      <c r="K159" s="72">
        <f t="shared" si="25"/>
        <v>0</v>
      </c>
      <c r="L159" s="72">
        <f t="shared" si="23"/>
        <v>0</v>
      </c>
      <c r="M159" s="126"/>
      <c r="N159" s="69">
        <f t="shared" si="24"/>
        <v>0</v>
      </c>
      <c r="O159" s="109"/>
    </row>
    <row r="160" spans="2:15" ht="15.75" x14ac:dyDescent="0.25">
      <c r="B160" s="27" t="s">
        <v>58</v>
      </c>
      <c r="C160" s="210"/>
      <c r="D160" t="s">
        <v>367</v>
      </c>
      <c r="E160" s="125"/>
      <c r="F160" s="126"/>
      <c r="G160" s="126"/>
      <c r="H160" s="74">
        <f t="shared" si="22"/>
        <v>0</v>
      </c>
      <c r="I160" s="126"/>
      <c r="J160" s="126"/>
      <c r="K160" s="72">
        <f t="shared" si="25"/>
        <v>0</v>
      </c>
      <c r="L160" s="72">
        <f t="shared" si="23"/>
        <v>0</v>
      </c>
      <c r="M160" s="126"/>
      <c r="N160" s="69">
        <f t="shared" si="24"/>
        <v>0</v>
      </c>
      <c r="O160" s="109"/>
    </row>
    <row r="161" spans="2:15" ht="15.75" x14ac:dyDescent="0.25">
      <c r="B161" s="27" t="s">
        <v>78</v>
      </c>
      <c r="C161" s="210"/>
      <c r="D161" t="s">
        <v>368</v>
      </c>
      <c r="E161" s="125"/>
      <c r="F161" s="126"/>
      <c r="G161" s="126"/>
      <c r="H161" s="74">
        <f t="shared" si="22"/>
        <v>0</v>
      </c>
      <c r="I161" s="126"/>
      <c r="J161" s="126"/>
      <c r="K161" s="72">
        <f t="shared" si="25"/>
        <v>0</v>
      </c>
      <c r="L161" s="72">
        <f t="shared" si="23"/>
        <v>0</v>
      </c>
      <c r="M161" s="126"/>
      <c r="N161" s="69">
        <f t="shared" si="24"/>
        <v>0</v>
      </c>
      <c r="O161" s="109"/>
    </row>
    <row r="162" spans="2:15" ht="15.75" x14ac:dyDescent="0.25">
      <c r="B162" s="27" t="s">
        <v>79</v>
      </c>
      <c r="C162" s="210"/>
      <c r="D162" t="s">
        <v>369</v>
      </c>
      <c r="E162" s="125"/>
      <c r="F162" s="126"/>
      <c r="G162" s="126"/>
      <c r="H162" s="74">
        <f t="shared" si="22"/>
        <v>0</v>
      </c>
      <c r="I162" s="126"/>
      <c r="J162" s="126"/>
      <c r="K162" s="72">
        <f t="shared" si="25"/>
        <v>0</v>
      </c>
      <c r="L162" s="72">
        <f t="shared" si="23"/>
        <v>0</v>
      </c>
      <c r="M162" s="126"/>
      <c r="N162" s="69">
        <f t="shared" si="24"/>
        <v>0</v>
      </c>
      <c r="O162" s="109"/>
    </row>
    <row r="163" spans="2:15" ht="15.75" x14ac:dyDescent="0.25">
      <c r="B163" s="27" t="s">
        <v>59</v>
      </c>
      <c r="C163" s="210"/>
      <c r="D163" t="s">
        <v>370</v>
      </c>
      <c r="E163" s="125"/>
      <c r="F163" s="126"/>
      <c r="G163" s="126"/>
      <c r="H163" s="74">
        <f t="shared" si="22"/>
        <v>0</v>
      </c>
      <c r="I163" s="126"/>
      <c r="J163" s="126"/>
      <c r="K163" s="72">
        <f t="shared" si="25"/>
        <v>0</v>
      </c>
      <c r="L163" s="72">
        <f t="shared" si="23"/>
        <v>0</v>
      </c>
      <c r="M163" s="126"/>
      <c r="N163" s="69">
        <f t="shared" si="24"/>
        <v>0</v>
      </c>
      <c r="O163" s="109"/>
    </row>
    <row r="164" spans="2:15" ht="15.75" x14ac:dyDescent="0.25">
      <c r="B164" s="27" t="s">
        <v>267</v>
      </c>
      <c r="C164" s="210"/>
      <c r="D164" t="s">
        <v>371</v>
      </c>
      <c r="E164" s="125"/>
      <c r="F164" s="126"/>
      <c r="G164" s="126"/>
      <c r="H164" s="74">
        <f t="shared" si="22"/>
        <v>0</v>
      </c>
      <c r="I164" s="126"/>
      <c r="J164" s="126"/>
      <c r="K164" s="72">
        <f t="shared" si="25"/>
        <v>0</v>
      </c>
      <c r="L164" s="72">
        <f t="shared" si="23"/>
        <v>0</v>
      </c>
      <c r="M164" s="126"/>
      <c r="N164" s="69">
        <f t="shared" si="24"/>
        <v>0</v>
      </c>
      <c r="O164" s="109"/>
    </row>
    <row r="165" spans="2:15" ht="15.75" x14ac:dyDescent="0.25">
      <c r="B165" s="27" t="s">
        <v>268</v>
      </c>
      <c r="C165" s="210"/>
      <c r="D165" t="s">
        <v>372</v>
      </c>
      <c r="E165" s="125"/>
      <c r="F165" s="126"/>
      <c r="G165" s="126"/>
      <c r="H165" s="74">
        <f t="shared" si="22"/>
        <v>0</v>
      </c>
      <c r="I165" s="126"/>
      <c r="J165" s="126"/>
      <c r="K165" s="72">
        <f t="shared" si="25"/>
        <v>0</v>
      </c>
      <c r="L165" s="72">
        <f t="shared" si="23"/>
        <v>0</v>
      </c>
      <c r="M165" s="126"/>
      <c r="N165" s="69">
        <f t="shared" si="24"/>
        <v>0</v>
      </c>
      <c r="O165" s="109"/>
    </row>
    <row r="166" spans="2:15" ht="15.75" x14ac:dyDescent="0.25">
      <c r="B166" s="27" t="s">
        <v>442</v>
      </c>
      <c r="C166" s="210"/>
      <c r="D166" t="s">
        <v>373</v>
      </c>
      <c r="E166" s="125"/>
      <c r="F166" s="126"/>
      <c r="G166" s="126"/>
      <c r="H166" s="74">
        <f t="shared" si="22"/>
        <v>0</v>
      </c>
      <c r="I166" s="126"/>
      <c r="J166" s="126"/>
      <c r="K166" s="72">
        <f t="shared" si="25"/>
        <v>0</v>
      </c>
      <c r="L166" s="72">
        <f t="shared" si="23"/>
        <v>0</v>
      </c>
      <c r="M166" s="126"/>
      <c r="N166" s="69">
        <f t="shared" si="24"/>
        <v>0</v>
      </c>
      <c r="O166" s="109"/>
    </row>
    <row r="167" spans="2:15" ht="15" customHeight="1" x14ac:dyDescent="0.25">
      <c r="B167" s="27" t="s">
        <v>43</v>
      </c>
      <c r="C167" s="210"/>
      <c r="D167" t="s">
        <v>396</v>
      </c>
      <c r="E167" s="125"/>
      <c r="F167" s="126"/>
      <c r="G167" s="126"/>
      <c r="H167" s="74">
        <f t="shared" si="22"/>
        <v>0</v>
      </c>
      <c r="I167" s="126"/>
      <c r="J167" s="126"/>
      <c r="K167" s="72">
        <f t="shared" si="25"/>
        <v>0</v>
      </c>
      <c r="L167" s="72">
        <f t="shared" si="23"/>
        <v>0</v>
      </c>
      <c r="M167" s="126"/>
      <c r="N167" s="69">
        <f t="shared" si="24"/>
        <v>0</v>
      </c>
      <c r="O167" s="109"/>
    </row>
    <row r="168" spans="2:15" ht="15" customHeight="1" x14ac:dyDescent="0.25">
      <c r="B168" s="27" t="s">
        <v>269</v>
      </c>
      <c r="C168" s="210"/>
      <c r="D168" t="s">
        <v>397</v>
      </c>
      <c r="E168" s="125"/>
      <c r="F168" s="126"/>
      <c r="G168" s="126"/>
      <c r="H168" s="74">
        <f t="shared" si="22"/>
        <v>0</v>
      </c>
      <c r="I168" s="126"/>
      <c r="J168" s="126"/>
      <c r="K168" s="72">
        <f t="shared" si="25"/>
        <v>0</v>
      </c>
      <c r="L168" s="72">
        <f t="shared" si="23"/>
        <v>0</v>
      </c>
      <c r="M168" s="126"/>
      <c r="N168" s="69">
        <f t="shared" si="24"/>
        <v>0</v>
      </c>
      <c r="O168" s="109"/>
    </row>
    <row r="169" spans="2:15" ht="15.75" x14ac:dyDescent="0.25">
      <c r="B169" s="27" t="s">
        <v>270</v>
      </c>
      <c r="C169" s="210"/>
      <c r="D169" t="s">
        <v>374</v>
      </c>
      <c r="E169" s="125"/>
      <c r="F169" s="126"/>
      <c r="G169" s="126"/>
      <c r="H169" s="74">
        <f t="shared" si="22"/>
        <v>0</v>
      </c>
      <c r="I169" s="126"/>
      <c r="J169" s="126"/>
      <c r="K169" s="72">
        <f t="shared" si="25"/>
        <v>0</v>
      </c>
      <c r="L169" s="72">
        <f t="shared" si="23"/>
        <v>0</v>
      </c>
      <c r="M169" s="126"/>
      <c r="N169" s="69">
        <f t="shared" si="24"/>
        <v>0</v>
      </c>
      <c r="O169" s="109"/>
    </row>
    <row r="170" spans="2:15" ht="15.75" x14ac:dyDescent="0.25">
      <c r="B170" s="27" t="s">
        <v>271</v>
      </c>
      <c r="C170" s="210"/>
      <c r="D170" t="s">
        <v>375</v>
      </c>
      <c r="E170" s="125"/>
      <c r="F170" s="126"/>
      <c r="G170" s="126"/>
      <c r="H170" s="74">
        <f t="shared" si="22"/>
        <v>0</v>
      </c>
      <c r="I170" s="126"/>
      <c r="J170" s="126"/>
      <c r="K170" s="72">
        <f t="shared" si="25"/>
        <v>0</v>
      </c>
      <c r="L170" s="72">
        <f t="shared" si="23"/>
        <v>0</v>
      </c>
      <c r="M170" s="126"/>
      <c r="N170" s="69">
        <f t="shared" si="24"/>
        <v>0</v>
      </c>
      <c r="O170" s="109"/>
    </row>
    <row r="171" spans="2:15" ht="15.75" x14ac:dyDescent="0.25">
      <c r="B171" s="27" t="s">
        <v>272</v>
      </c>
      <c r="C171" s="210"/>
      <c r="D171" t="s">
        <v>376</v>
      </c>
      <c r="E171" s="125"/>
      <c r="F171" s="126"/>
      <c r="G171" s="126"/>
      <c r="H171" s="74">
        <f t="shared" si="22"/>
        <v>0</v>
      </c>
      <c r="I171" s="126"/>
      <c r="J171" s="126"/>
      <c r="K171" s="72">
        <f t="shared" si="25"/>
        <v>0</v>
      </c>
      <c r="L171" s="72">
        <f t="shared" si="23"/>
        <v>0</v>
      </c>
      <c r="M171" s="126"/>
      <c r="N171" s="69">
        <f t="shared" si="24"/>
        <v>0</v>
      </c>
      <c r="O171" s="109"/>
    </row>
    <row r="172" spans="2:15" ht="15.75" x14ac:dyDescent="0.25">
      <c r="B172" s="326"/>
      <c r="C172" s="327"/>
      <c r="D172" s="217"/>
      <c r="E172" s="125"/>
      <c r="F172" s="126"/>
      <c r="G172" s="126"/>
      <c r="H172" s="74">
        <f t="shared" si="22"/>
        <v>0</v>
      </c>
      <c r="I172" s="126"/>
      <c r="J172" s="126"/>
      <c r="K172" s="72">
        <f t="shared" si="25"/>
        <v>0</v>
      </c>
      <c r="L172" s="72">
        <f t="shared" si="23"/>
        <v>0</v>
      </c>
      <c r="M172" s="126"/>
      <c r="N172" s="69">
        <f t="shared" si="24"/>
        <v>0</v>
      </c>
      <c r="O172" s="109"/>
    </row>
    <row r="173" spans="2:15" x14ac:dyDescent="0.2">
      <c r="B173" s="324"/>
      <c r="C173" s="325"/>
      <c r="D173" s="116"/>
      <c r="E173" s="117"/>
      <c r="F173" s="118"/>
      <c r="G173" s="53"/>
      <c r="H173" s="53"/>
      <c r="I173" s="53"/>
      <c r="J173" s="53"/>
      <c r="K173" s="53"/>
      <c r="L173" s="53"/>
      <c r="M173" s="118"/>
      <c r="N173" s="14"/>
      <c r="O173" s="109"/>
    </row>
    <row r="174" spans="2:15" ht="16.149999999999999" customHeight="1" x14ac:dyDescent="0.2">
      <c r="B174" s="317" t="s">
        <v>94</v>
      </c>
      <c r="C174" s="318"/>
      <c r="D174" s="298">
        <v>400</v>
      </c>
      <c r="E174" s="300">
        <f t="shared" ref="E174:N174" si="26">SUM(E54:E173)</f>
        <v>0</v>
      </c>
      <c r="F174" s="300">
        <f t="shared" si="26"/>
        <v>0</v>
      </c>
      <c r="G174" s="300">
        <f t="shared" si="26"/>
        <v>0</v>
      </c>
      <c r="H174" s="300">
        <f t="shared" si="26"/>
        <v>0</v>
      </c>
      <c r="I174" s="300">
        <f t="shared" si="26"/>
        <v>0</v>
      </c>
      <c r="J174" s="300">
        <f t="shared" si="26"/>
        <v>0</v>
      </c>
      <c r="K174" s="300">
        <f t="shared" si="26"/>
        <v>0</v>
      </c>
      <c r="L174" s="300">
        <f t="shared" si="26"/>
        <v>0</v>
      </c>
      <c r="M174" s="305">
        <f t="shared" si="26"/>
        <v>0</v>
      </c>
      <c r="N174" s="300">
        <f t="shared" si="26"/>
        <v>0</v>
      </c>
      <c r="O174" s="109"/>
    </row>
    <row r="175" spans="2:15" ht="16.899999999999999" customHeight="1" thickBot="1" x14ac:dyDescent="0.25">
      <c r="B175" s="319"/>
      <c r="C175" s="320"/>
      <c r="D175" s="299"/>
      <c r="E175" s="301">
        <f t="shared" ref="E175:N175" si="27">SUM(E54:E127)</f>
        <v>0</v>
      </c>
      <c r="F175" s="301">
        <f t="shared" si="27"/>
        <v>0</v>
      </c>
      <c r="G175" s="301">
        <f t="shared" si="27"/>
        <v>0</v>
      </c>
      <c r="H175" s="301">
        <f t="shared" si="27"/>
        <v>0</v>
      </c>
      <c r="I175" s="301">
        <f t="shared" si="27"/>
        <v>0</v>
      </c>
      <c r="J175" s="301">
        <f t="shared" si="27"/>
        <v>0</v>
      </c>
      <c r="K175" s="301">
        <f t="shared" si="27"/>
        <v>0</v>
      </c>
      <c r="L175" s="301">
        <f t="shared" si="27"/>
        <v>0</v>
      </c>
      <c r="M175" s="306">
        <f t="shared" si="27"/>
        <v>0</v>
      </c>
      <c r="N175" s="301">
        <f t="shared" si="27"/>
        <v>0</v>
      </c>
      <c r="O175" s="109"/>
    </row>
    <row r="176" spans="2:15" ht="16.899999999999999" customHeight="1" thickTop="1" x14ac:dyDescent="0.2">
      <c r="B176" s="309"/>
      <c r="C176" s="310"/>
      <c r="D176" s="114"/>
      <c r="E176" s="119"/>
      <c r="F176" s="119"/>
      <c r="G176" s="119"/>
      <c r="H176" s="119"/>
      <c r="I176" s="119"/>
      <c r="J176" s="119"/>
      <c r="K176" s="119"/>
      <c r="L176" s="119"/>
      <c r="M176" s="131"/>
      <c r="N176" s="120"/>
      <c r="O176" s="109"/>
    </row>
    <row r="177" spans="2:15" ht="16.899999999999999" customHeight="1" x14ac:dyDescent="0.2">
      <c r="B177" s="326" t="s">
        <v>60</v>
      </c>
      <c r="C177" s="327" t="s">
        <v>60</v>
      </c>
      <c r="D177" s="114" t="s">
        <v>377</v>
      </c>
      <c r="E177" s="73"/>
      <c r="F177" s="73"/>
      <c r="G177" s="73"/>
      <c r="H177" s="121">
        <f t="shared" ref="H177:H179" si="28">SUM(F177:G177)</f>
        <v>0</v>
      </c>
      <c r="I177" s="73"/>
      <c r="J177" s="73"/>
      <c r="K177" s="72">
        <f t="shared" ref="K177:K179" si="29">SUM(I177:J177)</f>
        <v>0</v>
      </c>
      <c r="L177" s="72">
        <f t="shared" ref="L177:L179" si="30">+H177-K177</f>
        <v>0</v>
      </c>
      <c r="M177" s="133"/>
      <c r="N177" s="69">
        <f t="shared" ref="N177:N179" si="31">+L177-M177</f>
        <v>0</v>
      </c>
      <c r="O177" s="109"/>
    </row>
    <row r="178" spans="2:15" ht="16.899999999999999" customHeight="1" x14ac:dyDescent="0.2">
      <c r="B178" s="326" t="s">
        <v>273</v>
      </c>
      <c r="C178" s="327" t="s">
        <v>273</v>
      </c>
      <c r="D178" s="114" t="s">
        <v>378</v>
      </c>
      <c r="E178" s="73"/>
      <c r="F178" s="73"/>
      <c r="G178" s="73"/>
      <c r="H178" s="121">
        <f t="shared" si="28"/>
        <v>0</v>
      </c>
      <c r="I178" s="73"/>
      <c r="J178" s="73"/>
      <c r="K178" s="72">
        <f t="shared" si="29"/>
        <v>0</v>
      </c>
      <c r="L178" s="72">
        <f t="shared" si="30"/>
        <v>0</v>
      </c>
      <c r="M178" s="133"/>
      <c r="N178" s="69">
        <f t="shared" si="31"/>
        <v>0</v>
      </c>
      <c r="O178" s="109"/>
    </row>
    <row r="179" spans="2:15" ht="16.899999999999999" customHeight="1" x14ac:dyDescent="0.2">
      <c r="B179" s="326" t="s">
        <v>274</v>
      </c>
      <c r="C179" s="327" t="s">
        <v>274</v>
      </c>
      <c r="D179" s="114" t="s">
        <v>379</v>
      </c>
      <c r="E179" s="73"/>
      <c r="F179" s="73"/>
      <c r="G179" s="73"/>
      <c r="H179" s="121">
        <f t="shared" si="28"/>
        <v>0</v>
      </c>
      <c r="I179" s="73"/>
      <c r="J179" s="73"/>
      <c r="K179" s="72">
        <f t="shared" si="29"/>
        <v>0</v>
      </c>
      <c r="L179" s="72">
        <f t="shared" si="30"/>
        <v>0</v>
      </c>
      <c r="M179" s="133"/>
      <c r="N179" s="69">
        <f t="shared" si="31"/>
        <v>0</v>
      </c>
      <c r="O179" s="109"/>
    </row>
    <row r="180" spans="2:15" x14ac:dyDescent="0.2">
      <c r="B180" s="322" t="s">
        <v>275</v>
      </c>
      <c r="C180" s="323" t="s">
        <v>275</v>
      </c>
      <c r="D180" s="178" t="s">
        <v>380</v>
      </c>
      <c r="E180" s="73"/>
      <c r="F180" s="73"/>
      <c r="G180" s="73"/>
      <c r="H180" s="121">
        <f>SUM(F180:G180)</f>
        <v>0</v>
      </c>
      <c r="I180" s="73"/>
      <c r="J180" s="73"/>
      <c r="K180" s="72">
        <f>SUM(I180:J180)</f>
        <v>0</v>
      </c>
      <c r="L180" s="72">
        <f>+H180-K180</f>
        <v>0</v>
      </c>
      <c r="M180" s="133"/>
      <c r="N180" s="69">
        <f>+L180-M180</f>
        <v>0</v>
      </c>
      <c r="O180" s="109"/>
    </row>
    <row r="181" spans="2:15" x14ac:dyDescent="0.2">
      <c r="B181" s="324"/>
      <c r="C181" s="325"/>
      <c r="D181" s="116"/>
      <c r="E181" s="122"/>
      <c r="F181" s="122"/>
      <c r="G181" s="122"/>
      <c r="H181" s="122"/>
      <c r="I181" s="122"/>
      <c r="J181" s="122"/>
      <c r="K181" s="122"/>
      <c r="L181" s="122"/>
      <c r="M181" s="132"/>
      <c r="N181" s="123"/>
      <c r="O181" s="109"/>
    </row>
    <row r="182" spans="2:15" ht="16.149999999999999" customHeight="1" x14ac:dyDescent="0.2">
      <c r="B182" s="317" t="s">
        <v>95</v>
      </c>
      <c r="C182" s="318"/>
      <c r="D182" s="298">
        <v>500</v>
      </c>
      <c r="E182" s="300">
        <f>SUM(E177:E180)</f>
        <v>0</v>
      </c>
      <c r="F182" s="300">
        <f t="shared" ref="F182:N182" si="32">SUM(F177:F180)</f>
        <v>0</v>
      </c>
      <c r="G182" s="300">
        <f t="shared" si="32"/>
        <v>0</v>
      </c>
      <c r="H182" s="300">
        <f t="shared" si="32"/>
        <v>0</v>
      </c>
      <c r="I182" s="300">
        <f t="shared" si="32"/>
        <v>0</v>
      </c>
      <c r="J182" s="300">
        <f t="shared" si="32"/>
        <v>0</v>
      </c>
      <c r="K182" s="300">
        <f t="shared" si="32"/>
        <v>0</v>
      </c>
      <c r="L182" s="300">
        <f t="shared" si="32"/>
        <v>0</v>
      </c>
      <c r="M182" s="300">
        <f t="shared" si="32"/>
        <v>0</v>
      </c>
      <c r="N182" s="300">
        <f t="shared" si="32"/>
        <v>0</v>
      </c>
      <c r="O182" s="109"/>
    </row>
    <row r="183" spans="2:15" ht="16.899999999999999" customHeight="1" thickBot="1" x14ac:dyDescent="0.25">
      <c r="B183" s="319"/>
      <c r="C183" s="320"/>
      <c r="D183" s="304"/>
      <c r="E183" s="301"/>
      <c r="F183" s="301"/>
      <c r="G183" s="301"/>
      <c r="H183" s="301"/>
      <c r="I183" s="301"/>
      <c r="J183" s="301"/>
      <c r="K183" s="301"/>
      <c r="L183" s="301"/>
      <c r="M183" s="301"/>
      <c r="N183" s="301"/>
      <c r="O183" s="109"/>
    </row>
    <row r="184" spans="2:15" ht="16.5" thickTop="1" x14ac:dyDescent="0.25">
      <c r="D184" s="48"/>
      <c r="E184" s="15"/>
      <c r="F184" s="16"/>
      <c r="G184" s="16"/>
      <c r="H184" s="16"/>
      <c r="I184" s="16"/>
      <c r="J184" s="16"/>
      <c r="K184" s="16"/>
      <c r="L184" s="16"/>
      <c r="M184" s="17"/>
      <c r="N184" s="16"/>
      <c r="O184" s="109"/>
    </row>
    <row r="185" spans="2:15" ht="21" x14ac:dyDescent="0.25">
      <c r="B185" s="154">
        <v>1</v>
      </c>
      <c r="C185" s="208" t="s">
        <v>117</v>
      </c>
      <c r="D185" s="208"/>
      <c r="E185" s="208"/>
      <c r="F185" s="208"/>
      <c r="G185" s="208"/>
      <c r="H185" s="208"/>
      <c r="I185" s="208"/>
      <c r="J185" s="208"/>
      <c r="K185" s="208"/>
      <c r="L185" s="208"/>
      <c r="M185" s="208"/>
      <c r="N185" s="208"/>
      <c r="O185" s="46"/>
    </row>
    <row r="186" spans="2:15" ht="18" customHeight="1" x14ac:dyDescent="0.25">
      <c r="B186" s="154">
        <v>2</v>
      </c>
      <c r="C186" s="207" t="s">
        <v>109</v>
      </c>
      <c r="D186" s="207"/>
      <c r="E186" s="207"/>
      <c r="F186" s="207"/>
      <c r="G186" s="207"/>
      <c r="H186" s="207"/>
      <c r="I186" s="207"/>
      <c r="J186" s="207"/>
      <c r="K186" s="207"/>
      <c r="L186" s="207"/>
      <c r="M186" s="207"/>
      <c r="N186" s="207"/>
      <c r="O186" s="46"/>
    </row>
    <row r="187" spans="2:15" ht="15.6" customHeight="1" x14ac:dyDescent="0.25">
      <c r="B187" s="48"/>
      <c r="C187" s="207"/>
      <c r="D187" s="207"/>
      <c r="E187" s="207"/>
      <c r="F187" s="207"/>
      <c r="G187" s="207"/>
      <c r="H187" s="207"/>
      <c r="I187" s="207"/>
      <c r="J187" s="207"/>
      <c r="K187" s="207"/>
      <c r="L187" s="207"/>
      <c r="M187" s="207"/>
      <c r="N187" s="207"/>
      <c r="O187" s="46"/>
    </row>
    <row r="188" spans="2:15" x14ac:dyDescent="0.2">
      <c r="D188" s="18" t="s">
        <v>0</v>
      </c>
      <c r="E188" s="19"/>
      <c r="F188" s="19"/>
      <c r="G188" s="19"/>
      <c r="H188" s="19"/>
      <c r="I188" s="19"/>
      <c r="J188" s="20"/>
      <c r="K188" s="19"/>
      <c r="L188" s="20"/>
      <c r="M188" s="19"/>
      <c r="N188" s="19"/>
      <c r="O188" s="43"/>
    </row>
    <row r="189" spans="2:15" x14ac:dyDescent="0.2">
      <c r="B189" s="143" t="s">
        <v>23</v>
      </c>
      <c r="C189" s="201"/>
      <c r="D189" s="201"/>
      <c r="E189" s="201"/>
      <c r="F189" s="201"/>
      <c r="G189" s="201"/>
      <c r="H189" s="201"/>
      <c r="I189" s="201"/>
      <c r="J189" s="201"/>
      <c r="K189" s="201"/>
      <c r="L189" s="201"/>
      <c r="M189" s="201"/>
      <c r="N189" s="202"/>
      <c r="O189" s="43"/>
    </row>
    <row r="190" spans="2:15" ht="15.6" customHeight="1" x14ac:dyDescent="0.2">
      <c r="B190" s="142"/>
      <c r="C190" s="203"/>
      <c r="D190" s="203"/>
      <c r="E190" s="203"/>
      <c r="F190" s="203"/>
      <c r="G190" s="203"/>
      <c r="H190" s="203"/>
      <c r="I190" s="203"/>
      <c r="J190" s="203"/>
      <c r="K190" s="203"/>
      <c r="L190" s="203"/>
      <c r="M190" s="203"/>
      <c r="N190" s="204"/>
      <c r="O190" s="43"/>
    </row>
    <row r="191" spans="2:15" ht="15.6" customHeight="1" x14ac:dyDescent="0.2">
      <c r="B191" s="63"/>
      <c r="C191" s="203"/>
      <c r="D191" s="203"/>
      <c r="E191" s="203"/>
      <c r="F191" s="203"/>
      <c r="G191" s="203"/>
      <c r="H191" s="203"/>
      <c r="I191" s="203"/>
      <c r="J191" s="203"/>
      <c r="K191" s="203"/>
      <c r="L191" s="203"/>
      <c r="M191" s="203"/>
      <c r="N191" s="204"/>
      <c r="O191" s="43"/>
    </row>
    <row r="192" spans="2:15" ht="15.6" customHeight="1" x14ac:dyDescent="0.2">
      <c r="B192" s="63"/>
      <c r="C192" s="203"/>
      <c r="D192" s="203"/>
      <c r="E192" s="203"/>
      <c r="F192" s="203"/>
      <c r="G192" s="203"/>
      <c r="H192" s="203"/>
      <c r="I192" s="203"/>
      <c r="J192" s="203"/>
      <c r="K192" s="203"/>
      <c r="L192" s="203"/>
      <c r="M192" s="203"/>
      <c r="N192" s="204"/>
      <c r="O192" s="43"/>
    </row>
    <row r="193" spans="2:15" ht="15.6" customHeight="1" x14ac:dyDescent="0.2">
      <c r="B193" s="63"/>
      <c r="C193" s="203"/>
      <c r="D193" s="203"/>
      <c r="E193" s="203"/>
      <c r="F193" s="203"/>
      <c r="G193" s="203"/>
      <c r="H193" s="203"/>
      <c r="I193" s="203"/>
      <c r="J193" s="203"/>
      <c r="K193" s="203"/>
      <c r="L193" s="203"/>
      <c r="M193" s="203"/>
      <c r="N193" s="204"/>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B195" s="63"/>
      <c r="C195" s="205"/>
      <c r="D195" s="205"/>
      <c r="E195" s="205"/>
      <c r="F195" s="205"/>
      <c r="G195" s="205"/>
      <c r="H195" s="205"/>
      <c r="I195" s="205"/>
      <c r="J195" s="205"/>
      <c r="K195" s="205"/>
      <c r="L195" s="205"/>
      <c r="M195" s="205"/>
      <c r="N195" s="206"/>
      <c r="O195" s="43"/>
    </row>
    <row r="196" spans="2:15" x14ac:dyDescent="0.2">
      <c r="C196" s="124"/>
      <c r="E196" s="19"/>
      <c r="F196" s="19"/>
      <c r="G196" s="19"/>
      <c r="H196" s="19"/>
      <c r="I196" s="19"/>
      <c r="J196" s="19"/>
      <c r="K196" s="19"/>
      <c r="L196" s="19"/>
      <c r="M196" s="19"/>
      <c r="N196" s="19"/>
      <c r="O196" s="43"/>
    </row>
    <row r="197" spans="2:15" x14ac:dyDescent="0.2">
      <c r="B197" s="151" t="s">
        <v>115</v>
      </c>
      <c r="C197" s="255" t="str">
        <f>+Cover!D22</f>
        <v>Full Name</v>
      </c>
      <c r="D197" s="256"/>
      <c r="H197" s="22" t="s">
        <v>0</v>
      </c>
      <c r="I197" s="22"/>
      <c r="J197" s="19"/>
      <c r="K197" s="22" t="s">
        <v>0</v>
      </c>
      <c r="L197" s="19"/>
      <c r="M197" s="19"/>
      <c r="N197" s="19"/>
      <c r="O197" s="43"/>
    </row>
    <row r="198" spans="2:15" x14ac:dyDescent="0.2">
      <c r="B198" s="152" t="s">
        <v>114</v>
      </c>
      <c r="C198" s="277" t="str">
        <f>Cover!D23</f>
        <v>xxx-xxx-xxxx</v>
      </c>
      <c r="D198" s="278"/>
      <c r="H198" s="22"/>
      <c r="I198" s="22"/>
      <c r="J198" s="19"/>
      <c r="K198" s="22"/>
      <c r="L198" s="19"/>
      <c r="M198" s="19"/>
      <c r="N198" s="19"/>
      <c r="O198" s="43"/>
    </row>
    <row r="199" spans="2:15" x14ac:dyDescent="0.2">
      <c r="B199" s="153" t="s">
        <v>116</v>
      </c>
      <c r="C199" s="257">
        <f>+Cover!D24</f>
        <v>45839</v>
      </c>
      <c r="D199" s="258"/>
      <c r="H199" s="22"/>
      <c r="I199" s="22"/>
      <c r="J199" s="19"/>
      <c r="K199" s="22"/>
      <c r="L199" s="19"/>
      <c r="M199" s="19"/>
      <c r="N199" s="19"/>
      <c r="O199" s="43"/>
    </row>
    <row r="200" spans="2:15" x14ac:dyDescent="0.2">
      <c r="E200" s="19"/>
      <c r="F200" s="19"/>
      <c r="G200" s="19"/>
      <c r="H200" s="19"/>
      <c r="I200" s="19"/>
      <c r="J200" s="19"/>
      <c r="K200" s="19"/>
      <c r="L200" s="19"/>
      <c r="M200" s="19"/>
      <c r="N200" s="19"/>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row r="203" spans="2:15" x14ac:dyDescent="0.2">
      <c r="E203" s="23"/>
      <c r="F203" s="23"/>
      <c r="G203" s="23"/>
      <c r="H203" s="23"/>
      <c r="I203" s="23"/>
      <c r="J203" s="23"/>
      <c r="K203" s="23"/>
      <c r="L203" s="23"/>
      <c r="M203" s="23"/>
      <c r="N203" s="23"/>
    </row>
  </sheetData>
  <mergeCells count="99">
    <mergeCell ref="K182:K183"/>
    <mergeCell ref="L182:L183"/>
    <mergeCell ref="M182:M183"/>
    <mergeCell ref="N182:N183"/>
    <mergeCell ref="C197:D197"/>
    <mergeCell ref="H182:H183"/>
    <mergeCell ref="I182:I183"/>
    <mergeCell ref="C198:D198"/>
    <mergeCell ref="C199:D199"/>
    <mergeCell ref="J182:J183"/>
    <mergeCell ref="B182:C183"/>
    <mergeCell ref="D182:D183"/>
    <mergeCell ref="E182:E183"/>
    <mergeCell ref="F182:F183"/>
    <mergeCell ref="G182:G183"/>
    <mergeCell ref="G174:G175"/>
    <mergeCell ref="H174:H175"/>
    <mergeCell ref="I174:I175"/>
    <mergeCell ref="B180:C180"/>
    <mergeCell ref="B181:C181"/>
    <mergeCell ref="B176:C176"/>
    <mergeCell ref="B177:C177"/>
    <mergeCell ref="B178:C178"/>
    <mergeCell ref="B179:C179"/>
    <mergeCell ref="F174:F175"/>
    <mergeCell ref="J174:J175"/>
    <mergeCell ref="K174:K175"/>
    <mergeCell ref="L174:L175"/>
    <mergeCell ref="M174:M175"/>
    <mergeCell ref="N174:N175"/>
    <mergeCell ref="B172:C172"/>
    <mergeCell ref="B173:C173"/>
    <mergeCell ref="B174:C175"/>
    <mergeCell ref="D174:D175"/>
    <mergeCell ref="E174:E175"/>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30:C30"/>
    <mergeCell ref="B31:C31"/>
    <mergeCell ref="B32:C32"/>
    <mergeCell ref="E35:E36"/>
    <mergeCell ref="B24:C24"/>
    <mergeCell ref="B25:C25"/>
    <mergeCell ref="B26:C26"/>
    <mergeCell ref="B27:C27"/>
    <mergeCell ref="B28:C28"/>
    <mergeCell ref="B29:C29"/>
    <mergeCell ref="B33:C33"/>
    <mergeCell ref="B35:C36"/>
    <mergeCell ref="D35:D36"/>
    <mergeCell ref="B23:C23"/>
    <mergeCell ref="B13:C13"/>
    <mergeCell ref="B14:C14"/>
    <mergeCell ref="B15:C15"/>
    <mergeCell ref="B16:C16"/>
    <mergeCell ref="B17:C17"/>
    <mergeCell ref="B18:C18"/>
    <mergeCell ref="B19:C19"/>
    <mergeCell ref="B20:C20"/>
    <mergeCell ref="B21:C21"/>
    <mergeCell ref="B22:C22"/>
    <mergeCell ref="L9:L12"/>
    <mergeCell ref="H9:H12"/>
    <mergeCell ref="M9:M12"/>
    <mergeCell ref="E2:M2"/>
    <mergeCell ref="E3:M3"/>
    <mergeCell ref="E4:M4"/>
    <mergeCell ref="E5:M5"/>
    <mergeCell ref="K6:N6"/>
    <mergeCell ref="N9:N12"/>
    <mergeCell ref="I9:I12"/>
    <mergeCell ref="J9:J12"/>
    <mergeCell ref="K9:K12"/>
    <mergeCell ref="B9:C12"/>
    <mergeCell ref="D9:D12"/>
    <mergeCell ref="E9:E12"/>
    <mergeCell ref="F9:F12"/>
    <mergeCell ref="G9:G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21">
    <pageSetUpPr fitToPage="1"/>
  </sheetPr>
  <dimension ref="B2:AB100"/>
  <sheetViews>
    <sheetView zoomScale="63" zoomScaleNormal="80" workbookViewId="0">
      <selection activeCell="Y89" sqref="U89:Y89"/>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04" t="str">
        <f>+Cover!B6</f>
        <v>Business Unit Number and Agency Name</v>
      </c>
      <c r="C2" s="404"/>
      <c r="D2" s="404"/>
      <c r="E2" s="404"/>
      <c r="F2" s="404"/>
      <c r="G2" s="404"/>
      <c r="H2" s="404"/>
      <c r="I2" s="404"/>
      <c r="J2" s="404"/>
      <c r="K2" s="404"/>
      <c r="L2" s="404"/>
      <c r="M2" s="404"/>
      <c r="N2" s="404"/>
      <c r="O2" s="404"/>
      <c r="P2" s="404"/>
      <c r="Q2" s="404"/>
      <c r="R2" s="404"/>
      <c r="S2" s="4">
        <f ca="1">NOW()</f>
        <v>45810.42807303241</v>
      </c>
    </row>
    <row r="3" spans="2:28" ht="15.75" x14ac:dyDescent="0.25">
      <c r="B3" s="404" t="str">
        <f>Cover!B20</f>
        <v>Based on NMS Budget Vs Actuals Report by Pcode dated MM/DD/YYYY</v>
      </c>
      <c r="C3" s="404"/>
      <c r="D3" s="404"/>
      <c r="E3" s="404"/>
      <c r="F3" s="404"/>
      <c r="G3" s="404"/>
      <c r="H3" s="404"/>
      <c r="I3" s="404"/>
      <c r="J3" s="404"/>
      <c r="K3" s="404"/>
      <c r="L3" s="404"/>
      <c r="M3" s="404"/>
      <c r="N3" s="404"/>
      <c r="O3" s="404"/>
      <c r="P3" s="404"/>
      <c r="Q3" s="404"/>
      <c r="R3" s="404"/>
      <c r="S3" s="5">
        <f ca="1">NOW()</f>
        <v>45810.42807303241</v>
      </c>
    </row>
    <row r="4" spans="2:28" ht="15.75" x14ac:dyDescent="0.25">
      <c r="B4" s="243" t="str">
        <f>Cover!B7</f>
        <v>Pcode Number and Program Name</v>
      </c>
      <c r="C4" s="243"/>
      <c r="D4" s="243"/>
      <c r="E4" s="243"/>
      <c r="F4" s="243"/>
      <c r="G4" s="243"/>
      <c r="H4" s="243"/>
      <c r="I4" s="243"/>
      <c r="J4" s="243"/>
      <c r="K4" s="243"/>
      <c r="L4" s="243"/>
      <c r="M4" s="243"/>
      <c r="N4" s="243"/>
      <c r="O4" s="243"/>
      <c r="P4" s="243"/>
      <c r="Q4" s="243"/>
      <c r="R4" s="243"/>
      <c r="S4" s="80"/>
      <c r="T4" s="43"/>
    </row>
    <row r="5" spans="2:28" ht="15.75" x14ac:dyDescent="0.25">
      <c r="B5" s="404" t="str">
        <f>Cover!B19</f>
        <v>FY26</v>
      </c>
      <c r="C5" s="404"/>
      <c r="D5" s="404"/>
      <c r="E5" s="404"/>
      <c r="F5" s="404"/>
      <c r="G5" s="404"/>
      <c r="H5" s="404"/>
      <c r="I5" s="404"/>
      <c r="J5" s="404"/>
      <c r="K5" s="404"/>
      <c r="L5" s="404"/>
      <c r="M5" s="404"/>
      <c r="N5" s="404"/>
      <c r="O5" s="404"/>
      <c r="P5" s="404"/>
      <c r="Q5" s="404"/>
      <c r="R5" s="404"/>
      <c r="S5" s="45"/>
      <c r="T5" s="43"/>
    </row>
    <row r="6" spans="2:28" ht="15.75" x14ac:dyDescent="0.25">
      <c r="B6" s="45" t="s">
        <v>141</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05" t="str">
        <f ca="1">CELL("filename")</f>
        <v>\\dfafsvr\sbd$\DiegoJ\Budget Projections Template\[FY26 Budget Projections Template 6.2025.xlsx]Salary Projections Other Revenu</v>
      </c>
      <c r="Q7" s="405"/>
      <c r="R7" s="405"/>
      <c r="S7" s="405"/>
    </row>
    <row r="8" spans="2:28" ht="16.149999999999999" customHeight="1" x14ac:dyDescent="0.2">
      <c r="B8" s="395" t="s">
        <v>61</v>
      </c>
      <c r="C8" s="398" t="s">
        <v>24</v>
      </c>
      <c r="D8" s="387" t="s">
        <v>25</v>
      </c>
      <c r="E8" s="375" t="s">
        <v>99</v>
      </c>
      <c r="F8" s="401" t="s">
        <v>26</v>
      </c>
      <c r="G8" s="387" t="s">
        <v>27</v>
      </c>
      <c r="H8" s="390" t="s">
        <v>414</v>
      </c>
      <c r="I8" s="390" t="s">
        <v>100</v>
      </c>
      <c r="J8" s="390" t="s">
        <v>107</v>
      </c>
      <c r="K8" s="393" t="s">
        <v>101</v>
      </c>
      <c r="L8" s="375" t="s">
        <v>102</v>
      </c>
      <c r="M8" s="375" t="s">
        <v>103</v>
      </c>
      <c r="N8" s="375" t="s">
        <v>104</v>
      </c>
      <c r="O8" s="43"/>
      <c r="P8" s="378" t="s">
        <v>416</v>
      </c>
      <c r="Q8" s="379"/>
      <c r="R8" s="379"/>
      <c r="S8" s="380"/>
      <c r="T8" s="43"/>
    </row>
    <row r="9" spans="2:28" ht="31.9" customHeight="1" x14ac:dyDescent="0.2">
      <c r="B9" s="396"/>
      <c r="C9" s="399"/>
      <c r="D9" s="388"/>
      <c r="E9" s="376"/>
      <c r="F9" s="402"/>
      <c r="G9" s="388"/>
      <c r="H9" s="391"/>
      <c r="I9" s="391"/>
      <c r="J9" s="391"/>
      <c r="K9" s="394"/>
      <c r="L9" s="376"/>
      <c r="M9" s="376"/>
      <c r="N9" s="376"/>
      <c r="O9" s="43"/>
      <c r="P9" s="381"/>
      <c r="Q9" s="382"/>
      <c r="R9" s="382"/>
      <c r="S9" s="383"/>
      <c r="T9" s="43"/>
    </row>
    <row r="10" spans="2:28" ht="15.75" x14ac:dyDescent="0.25">
      <c r="B10" s="397"/>
      <c r="C10" s="400"/>
      <c r="D10" s="389"/>
      <c r="E10" s="377"/>
      <c r="F10" s="403"/>
      <c r="G10" s="389"/>
      <c r="H10" s="392"/>
      <c r="I10" s="392"/>
      <c r="J10" s="81" t="str">
        <f>Cover!B19</f>
        <v>FY26</v>
      </c>
      <c r="K10" s="82" t="str">
        <f>Cover!B19</f>
        <v>FY26</v>
      </c>
      <c r="L10" s="377"/>
      <c r="M10" s="377"/>
      <c r="N10" s="377"/>
      <c r="O10" s="43"/>
      <c r="P10" s="384" t="str">
        <f>+Cover!B19</f>
        <v>FY26</v>
      </c>
      <c r="Q10" s="385"/>
      <c r="R10" s="385"/>
      <c r="S10" s="386"/>
      <c r="T10" s="43"/>
      <c r="AB10" s="3" t="s">
        <v>118</v>
      </c>
    </row>
    <row r="11" spans="2:28" ht="16.149999999999999" customHeight="1" x14ac:dyDescent="0.2">
      <c r="B11" s="83"/>
      <c r="C11" s="84"/>
      <c r="D11" s="85"/>
      <c r="E11" s="85"/>
      <c r="F11" s="86"/>
      <c r="G11" s="86"/>
      <c r="H11" s="87"/>
      <c r="I11" s="86"/>
      <c r="J11" s="88"/>
      <c r="K11" s="89"/>
      <c r="L11" s="90"/>
      <c r="M11" s="89"/>
      <c r="N11" s="76"/>
      <c r="O11" s="43"/>
      <c r="P11" s="367" t="s">
        <v>28</v>
      </c>
      <c r="Q11" s="369" t="s">
        <v>20</v>
      </c>
      <c r="R11" s="370"/>
      <c r="S11" s="37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68"/>
      <c r="Q12" s="371"/>
      <c r="R12" s="372"/>
      <c r="S12" s="37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57" t="s">
        <v>65</v>
      </c>
      <c r="R14" s="35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57" t="s">
        <v>44</v>
      </c>
      <c r="R15" s="35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57" t="s">
        <v>66</v>
      </c>
      <c r="R16" s="35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57" t="s">
        <v>67</v>
      </c>
      <c r="R17" s="35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57" t="s">
        <v>45</v>
      </c>
      <c r="R18" s="35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57" t="s">
        <v>46</v>
      </c>
      <c r="R19" s="35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57" t="s">
        <v>47</v>
      </c>
      <c r="R20" s="35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57" t="s">
        <v>68</v>
      </c>
      <c r="R21" s="35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57" t="s">
        <v>48</v>
      </c>
      <c r="R22" s="35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409"/>
      <c r="Q23" s="414"/>
      <c r="R23" s="414"/>
      <c r="S23" s="4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409"/>
      <c r="Q24" s="414"/>
      <c r="R24" s="414"/>
      <c r="S24" s="4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6"/>
      <c r="H25" s="138"/>
      <c r="I25" s="92">
        <f t="shared" si="0"/>
        <v>0</v>
      </c>
      <c r="J25" s="141"/>
      <c r="K25" s="72">
        <f t="shared" si="7"/>
        <v>0</v>
      </c>
      <c r="L25" s="126"/>
      <c r="M25" s="72">
        <f t="shared" si="1"/>
        <v>0</v>
      </c>
      <c r="N25" s="127"/>
      <c r="O25" s="43"/>
      <c r="P25" s="409"/>
      <c r="Q25" s="414"/>
      <c r="R25" s="414"/>
      <c r="S25" s="425"/>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421"/>
      <c r="Q26" s="423"/>
      <c r="R26" s="423"/>
      <c r="S26" s="426"/>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417" t="s">
        <v>93</v>
      </c>
      <c r="Q27" s="418"/>
      <c r="R27" s="419"/>
      <c r="S27" s="420">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62"/>
      <c r="Q28" s="363"/>
      <c r="R28" s="364"/>
      <c r="S28" s="36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59" t="s">
        <v>97</v>
      </c>
      <c r="Q40" s="360"/>
      <c r="R40" s="361"/>
      <c r="S40" s="36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62"/>
      <c r="Q41" s="363"/>
      <c r="R41" s="364"/>
      <c r="S41" s="36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30" t="s">
        <v>34</v>
      </c>
      <c r="Q42" s="331"/>
      <c r="R42" s="331"/>
      <c r="S42" s="33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32"/>
      <c r="Q43" s="333"/>
      <c r="R43" s="333"/>
      <c r="S43" s="33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34"/>
      <c r="Q44" s="335"/>
      <c r="R44" s="335"/>
      <c r="S44" s="33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39"/>
      <c r="Q46" s="340"/>
      <c r="R46" s="34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42" t="s">
        <v>30</v>
      </c>
      <c r="Q47" s="343"/>
      <c r="R47" s="34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45" t="s">
        <v>415</v>
      </c>
      <c r="Q48" s="346"/>
      <c r="R48" s="34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45"/>
      <c r="Q49" s="346"/>
      <c r="R49" s="34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48"/>
      <c r="Q50" s="349"/>
      <c r="R50" s="35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55">
        <f t="shared" ref="U89:X89" si="19">SUM(U12:U88)</f>
        <v>0</v>
      </c>
      <c r="V89" s="155">
        <f t="shared" si="19"/>
        <v>0</v>
      </c>
      <c r="W89" s="155">
        <f t="shared" si="19"/>
        <v>0</v>
      </c>
      <c r="X89" s="155">
        <f t="shared" si="19"/>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51"/>
      <c r="D92" s="351"/>
      <c r="E92" s="351"/>
      <c r="F92" s="351"/>
      <c r="G92" s="351"/>
      <c r="H92" s="351"/>
      <c r="I92" s="351"/>
      <c r="J92" s="351"/>
      <c r="K92" s="351"/>
      <c r="L92" s="351"/>
      <c r="M92" s="351"/>
      <c r="N92" s="351"/>
      <c r="O92" s="351"/>
      <c r="P92" s="351"/>
      <c r="Q92" s="351"/>
      <c r="R92" s="352"/>
    </row>
    <row r="93" spans="2:25" ht="15.75" x14ac:dyDescent="0.25">
      <c r="B93" s="145"/>
      <c r="C93" s="353"/>
      <c r="D93" s="353"/>
      <c r="E93" s="353"/>
      <c r="F93" s="353"/>
      <c r="G93" s="353"/>
      <c r="H93" s="353"/>
      <c r="I93" s="353"/>
      <c r="J93" s="353"/>
      <c r="K93" s="353"/>
      <c r="L93" s="353"/>
      <c r="M93" s="353"/>
      <c r="N93" s="353"/>
      <c r="O93" s="353"/>
      <c r="P93" s="353"/>
      <c r="Q93" s="353"/>
      <c r="R93" s="354"/>
    </row>
    <row r="94" spans="2:25" ht="15.75" x14ac:dyDescent="0.25">
      <c r="B94" s="146"/>
      <c r="C94" s="353"/>
      <c r="D94" s="353"/>
      <c r="E94" s="353"/>
      <c r="F94" s="353"/>
      <c r="G94" s="353"/>
      <c r="H94" s="353"/>
      <c r="I94" s="353"/>
      <c r="J94" s="353"/>
      <c r="K94" s="353"/>
      <c r="L94" s="353"/>
      <c r="M94" s="353"/>
      <c r="N94" s="353"/>
      <c r="O94" s="353"/>
      <c r="P94" s="353"/>
      <c r="Q94" s="353"/>
      <c r="R94" s="354"/>
    </row>
    <row r="95" spans="2:25" ht="15.75" x14ac:dyDescent="0.25">
      <c r="B95" s="146"/>
      <c r="C95" s="353"/>
      <c r="D95" s="353"/>
      <c r="E95" s="353"/>
      <c r="F95" s="353"/>
      <c r="G95" s="353"/>
      <c r="H95" s="353"/>
      <c r="I95" s="353"/>
      <c r="J95" s="353"/>
      <c r="K95" s="353"/>
      <c r="L95" s="353"/>
      <c r="M95" s="353"/>
      <c r="N95" s="353"/>
      <c r="O95" s="353"/>
      <c r="P95" s="353"/>
      <c r="Q95" s="353"/>
      <c r="R95" s="354"/>
    </row>
    <row r="96" spans="2:25" x14ac:dyDescent="0.2">
      <c r="B96" s="63"/>
      <c r="C96" s="355"/>
      <c r="D96" s="355"/>
      <c r="E96" s="355"/>
      <c r="F96" s="355"/>
      <c r="G96" s="355"/>
      <c r="H96" s="355"/>
      <c r="I96" s="355"/>
      <c r="J96" s="355"/>
      <c r="K96" s="355"/>
      <c r="L96" s="355"/>
      <c r="M96" s="355"/>
      <c r="N96" s="355"/>
      <c r="O96" s="355"/>
      <c r="P96" s="355"/>
      <c r="Q96" s="355"/>
      <c r="R96" s="356"/>
    </row>
    <row r="98" spans="2:6" ht="15.75" x14ac:dyDescent="0.25">
      <c r="B98" s="151" t="s">
        <v>115</v>
      </c>
      <c r="C98" s="255" t="str">
        <f>Cover!D22</f>
        <v>Full Name</v>
      </c>
      <c r="D98" s="255"/>
      <c r="E98" s="255"/>
      <c r="F98" s="328"/>
    </row>
    <row r="99" spans="2:6" ht="16.149999999999999" customHeight="1" x14ac:dyDescent="0.2">
      <c r="B99" s="152" t="s">
        <v>114</v>
      </c>
      <c r="C99" s="277" t="str">
        <f>Cover!D23</f>
        <v>xxx-xxx-xxxx</v>
      </c>
      <c r="D99" s="277"/>
      <c r="E99" s="277"/>
      <c r="F99" s="278"/>
    </row>
    <row r="100" spans="2:6" ht="15.75" x14ac:dyDescent="0.25">
      <c r="B100" s="153" t="s">
        <v>116</v>
      </c>
      <c r="C100" s="257">
        <f>Cover!D24</f>
        <v>45839</v>
      </c>
      <c r="D100" s="257"/>
      <c r="E100" s="257"/>
      <c r="F100" s="32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9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20">
    <pageSetUpPr fitToPage="1"/>
  </sheetPr>
  <dimension ref="B2:P203"/>
  <sheetViews>
    <sheetView showGridLines="0" zoomScale="70" zoomScaleNormal="70" workbookViewId="0">
      <pane xSplit="4" ySplit="1" topLeftCell="E168" activePane="bottomRight" state="frozen"/>
      <selection pane="topRight" activeCell="E1" sqref="E1"/>
      <selection pane="bottomLeft" activeCell="A13" sqref="A13"/>
      <selection pane="bottomRight" activeCell="B9" sqref="B9:C12"/>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126</v>
      </c>
      <c r="D2" s="8"/>
      <c r="E2" s="242" t="str">
        <f>+Cover!B6</f>
        <v>Business Unit Number and Agency Name</v>
      </c>
      <c r="F2" s="242"/>
      <c r="G2" s="242"/>
      <c r="H2" s="242"/>
      <c r="I2" s="242"/>
      <c r="J2" s="242"/>
      <c r="K2" s="242"/>
      <c r="L2" s="242"/>
      <c r="M2" s="242"/>
      <c r="N2" s="4">
        <f ca="1">NOW()</f>
        <v>45810.42807303241</v>
      </c>
      <c r="P2" s="102"/>
    </row>
    <row r="3" spans="2:16" ht="15.75" x14ac:dyDescent="0.25">
      <c r="D3" s="8"/>
      <c r="E3" s="242" t="str">
        <f>Cover!B20</f>
        <v>Based on NMS Budget Vs Actuals Report by Pcode dated MM/DD/YYYY</v>
      </c>
      <c r="F3" s="242"/>
      <c r="G3" s="242"/>
      <c r="H3" s="242"/>
      <c r="I3" s="242"/>
      <c r="J3" s="242"/>
      <c r="K3" s="242"/>
      <c r="L3" s="242"/>
      <c r="M3" s="242"/>
      <c r="N3" s="5">
        <f ca="1">NOW()</f>
        <v>45810.42807303241</v>
      </c>
      <c r="P3" s="102"/>
    </row>
    <row r="4" spans="2:16" ht="15.75" x14ac:dyDescent="0.25">
      <c r="D4" s="8"/>
      <c r="E4" s="243" t="str">
        <f>Cover!B7</f>
        <v>Pcode Number and Program Name</v>
      </c>
      <c r="F4" s="243"/>
      <c r="G4" s="243"/>
      <c r="H4" s="243"/>
      <c r="I4" s="243"/>
      <c r="J4" s="243"/>
      <c r="K4" s="243"/>
      <c r="L4" s="243"/>
      <c r="M4" s="243"/>
      <c r="P4" s="102"/>
    </row>
    <row r="5" spans="2:16" ht="15.75" x14ac:dyDescent="0.25">
      <c r="D5" s="8"/>
      <c r="E5" s="242" t="str">
        <f>Cover!B19</f>
        <v>FY26</v>
      </c>
      <c r="F5" s="242"/>
      <c r="G5" s="242"/>
      <c r="H5" s="242"/>
      <c r="I5" s="242"/>
      <c r="J5" s="242"/>
      <c r="K5" s="242"/>
      <c r="L5" s="242"/>
      <c r="M5" s="242"/>
      <c r="P5" s="102"/>
    </row>
    <row r="6" spans="2:16" ht="16.899999999999999" customHeight="1" thickBot="1" x14ac:dyDescent="0.25">
      <c r="K6" s="321" t="str">
        <f ca="1">CELL("filename")</f>
        <v>\\dfafsvr\sbd$\DiegoJ\Budget Projections Template\[FY26 Budget Projections Template 6.2025.xlsx]Salary Projections Other Revenu</v>
      </c>
      <c r="L6" s="321"/>
      <c r="M6" s="321"/>
      <c r="N6" s="321"/>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75" t="s">
        <v>89</v>
      </c>
      <c r="C9" s="307"/>
      <c r="D9" s="296" t="s">
        <v>88</v>
      </c>
      <c r="E9" s="250" t="s">
        <v>81</v>
      </c>
      <c r="F9" s="250" t="s">
        <v>82</v>
      </c>
      <c r="G9" s="250" t="s">
        <v>83</v>
      </c>
      <c r="H9" s="250" t="s">
        <v>84</v>
      </c>
      <c r="I9" s="250" t="s">
        <v>90</v>
      </c>
      <c r="J9" s="250" t="s">
        <v>91</v>
      </c>
      <c r="K9" s="250" t="s">
        <v>85</v>
      </c>
      <c r="L9" s="250" t="s">
        <v>86</v>
      </c>
      <c r="M9" s="250" t="s">
        <v>108</v>
      </c>
      <c r="N9" s="279" t="s">
        <v>87</v>
      </c>
      <c r="P9" s="102"/>
    </row>
    <row r="10" spans="2:16" ht="16.149999999999999" customHeight="1" x14ac:dyDescent="0.2">
      <c r="B10" s="246"/>
      <c r="C10" s="308"/>
      <c r="D10" s="297"/>
      <c r="E10" s="251"/>
      <c r="F10" s="251"/>
      <c r="G10" s="251"/>
      <c r="H10" s="251"/>
      <c r="I10" s="251"/>
      <c r="J10" s="251"/>
      <c r="K10" s="251"/>
      <c r="L10" s="251"/>
      <c r="M10" s="251" t="s">
        <v>12</v>
      </c>
      <c r="N10" s="280"/>
    </row>
    <row r="11" spans="2:16" ht="16.149999999999999" customHeight="1" x14ac:dyDescent="0.2">
      <c r="B11" s="246"/>
      <c r="C11" s="308"/>
      <c r="D11" s="297"/>
      <c r="E11" s="251"/>
      <c r="F11" s="251"/>
      <c r="G11" s="251" t="s">
        <v>18</v>
      </c>
      <c r="H11" s="251" t="s">
        <v>14</v>
      </c>
      <c r="I11" s="251" t="s">
        <v>10</v>
      </c>
      <c r="J11" s="251" t="s">
        <v>11</v>
      </c>
      <c r="K11" s="251" t="s">
        <v>13</v>
      </c>
      <c r="L11" s="251" t="s">
        <v>64</v>
      </c>
      <c r="M11" s="251" t="s">
        <v>16</v>
      </c>
      <c r="N11" s="280" t="s">
        <v>17</v>
      </c>
      <c r="P11" s="102"/>
    </row>
    <row r="12" spans="2:16" ht="16.899999999999999" customHeight="1" x14ac:dyDescent="0.2">
      <c r="B12" s="246"/>
      <c r="C12" s="308"/>
      <c r="D12" s="297"/>
      <c r="E12" s="252"/>
      <c r="F12" s="252"/>
      <c r="G12" s="252" t="s">
        <v>62</v>
      </c>
      <c r="H12" s="252" t="s">
        <v>18</v>
      </c>
      <c r="I12" s="252" t="s">
        <v>15</v>
      </c>
      <c r="J12" s="252" t="str">
        <f>I12</f>
        <v>YR-TO-DATE</v>
      </c>
      <c r="K12" s="252" t="s">
        <v>63</v>
      </c>
      <c r="L12" s="252" t="s">
        <v>17</v>
      </c>
      <c r="M12" s="252" t="s">
        <v>80</v>
      </c>
      <c r="N12" s="281" t="s">
        <v>19</v>
      </c>
      <c r="P12" s="102"/>
    </row>
    <row r="13" spans="2:16" ht="15" customHeight="1" x14ac:dyDescent="0.2">
      <c r="B13" s="309"/>
      <c r="C13" s="310"/>
      <c r="D13" s="103"/>
      <c r="E13" s="104"/>
      <c r="F13" s="105"/>
      <c r="G13" s="105"/>
      <c r="H13" s="105"/>
      <c r="I13" s="105" t="s">
        <v>0</v>
      </c>
      <c r="J13" s="105"/>
      <c r="K13" s="105"/>
      <c r="L13" s="105"/>
      <c r="M13" s="105"/>
      <c r="N13" s="106"/>
      <c r="P13" s="102"/>
    </row>
    <row r="14" spans="2:16" ht="15.75" x14ac:dyDescent="0.25">
      <c r="B14" s="294" t="s">
        <v>142</v>
      </c>
      <c r="C14" s="303"/>
      <c r="D14" s="212" t="s">
        <v>158</v>
      </c>
      <c r="E14" s="125"/>
      <c r="F14" s="126"/>
      <c r="G14" s="126"/>
      <c r="H14" s="74">
        <f>SUM(F14:G14)</f>
        <v>0</v>
      </c>
      <c r="I14" s="126"/>
      <c r="J14" s="74">
        <v>0</v>
      </c>
      <c r="K14" s="68">
        <f>I14+J14</f>
        <v>0</v>
      </c>
      <c r="L14" s="68">
        <f>+H14-K14</f>
        <v>0</v>
      </c>
      <c r="M14" s="74">
        <f>'Salary Projections Fund Balance'!S14</f>
        <v>0</v>
      </c>
      <c r="N14" s="69">
        <f>+L14-M14</f>
        <v>0</v>
      </c>
      <c r="O14" s="109"/>
      <c r="P14" s="102"/>
    </row>
    <row r="15" spans="2:16" ht="15.75" x14ac:dyDescent="0.25">
      <c r="B15" s="294" t="s">
        <v>44</v>
      </c>
      <c r="C15" s="303"/>
      <c r="D15" s="212" t="s">
        <v>159</v>
      </c>
      <c r="E15" s="125"/>
      <c r="F15" s="126"/>
      <c r="G15" s="126"/>
      <c r="H15" s="74">
        <f t="shared" ref="H15:H32" si="0">SUM(F15:G15)</f>
        <v>0</v>
      </c>
      <c r="I15" s="126"/>
      <c r="J15" s="74">
        <v>0</v>
      </c>
      <c r="K15" s="68">
        <f t="shared" ref="K15:K32" si="1">I15+J15</f>
        <v>0</v>
      </c>
      <c r="L15" s="68">
        <f t="shared" ref="L15:L33" si="2">+H15-K15</f>
        <v>0</v>
      </c>
      <c r="M15" s="74">
        <f>'Salary Projections Fund Balance'!S15</f>
        <v>0</v>
      </c>
      <c r="N15" s="69">
        <f t="shared" ref="N15:N32" si="3">+L15-M15</f>
        <v>0</v>
      </c>
      <c r="O15" s="109"/>
      <c r="P15" s="102"/>
    </row>
    <row r="16" spans="2:16" ht="15.75" x14ac:dyDescent="0.25">
      <c r="B16" s="294" t="s">
        <v>143</v>
      </c>
      <c r="C16" s="303"/>
      <c r="D16" s="212" t="s">
        <v>160</v>
      </c>
      <c r="E16" s="125"/>
      <c r="F16" s="126"/>
      <c r="G16" s="126"/>
      <c r="H16" s="74">
        <f t="shared" si="0"/>
        <v>0</v>
      </c>
      <c r="I16" s="126"/>
      <c r="J16" s="74">
        <v>0</v>
      </c>
      <c r="K16" s="68">
        <f t="shared" si="1"/>
        <v>0</v>
      </c>
      <c r="L16" s="68">
        <f t="shared" si="2"/>
        <v>0</v>
      </c>
      <c r="M16" s="74">
        <f>'Salary Projections Fund Balance'!S16</f>
        <v>0</v>
      </c>
      <c r="N16" s="69">
        <f t="shared" si="3"/>
        <v>0</v>
      </c>
      <c r="O16" s="109"/>
      <c r="P16" s="102"/>
    </row>
    <row r="17" spans="2:15" ht="15.75" x14ac:dyDescent="0.25">
      <c r="B17" s="294" t="s">
        <v>144</v>
      </c>
      <c r="C17" s="303"/>
      <c r="D17" s="212" t="s">
        <v>161</v>
      </c>
      <c r="E17" s="125"/>
      <c r="F17" s="126"/>
      <c r="G17" s="126"/>
      <c r="H17" s="74">
        <f t="shared" si="0"/>
        <v>0</v>
      </c>
      <c r="I17" s="126"/>
      <c r="J17" s="74">
        <v>0</v>
      </c>
      <c r="K17" s="68">
        <f t="shared" si="1"/>
        <v>0</v>
      </c>
      <c r="L17" s="68">
        <f t="shared" si="2"/>
        <v>0</v>
      </c>
      <c r="M17" s="74">
        <f>'Salary Projections Fund Balance'!S17</f>
        <v>0</v>
      </c>
      <c r="N17" s="69">
        <f t="shared" si="3"/>
        <v>0</v>
      </c>
      <c r="O17" s="109"/>
    </row>
    <row r="18" spans="2:15" ht="15.75" x14ac:dyDescent="0.25">
      <c r="B18" s="294" t="s">
        <v>145</v>
      </c>
      <c r="C18" s="303"/>
      <c r="D18" s="212" t="s">
        <v>162</v>
      </c>
      <c r="E18" s="125"/>
      <c r="F18" s="126"/>
      <c r="G18" s="126"/>
      <c r="H18" s="74">
        <f t="shared" ref="H18" si="4">SUM(F18:G18)</f>
        <v>0</v>
      </c>
      <c r="I18" s="126"/>
      <c r="J18" s="74">
        <v>0</v>
      </c>
      <c r="K18" s="68">
        <f t="shared" ref="K18" si="5">I18+J18</f>
        <v>0</v>
      </c>
      <c r="L18" s="68">
        <f t="shared" ref="L18" si="6">+H18-K18</f>
        <v>0</v>
      </c>
      <c r="M18" s="74">
        <f>'Salary Projections Fund Balance'!S18</f>
        <v>0</v>
      </c>
      <c r="N18" s="69">
        <f t="shared" si="3"/>
        <v>0</v>
      </c>
      <c r="O18" s="109"/>
    </row>
    <row r="19" spans="2:15" ht="15.75" x14ac:dyDescent="0.25">
      <c r="B19" s="294" t="s">
        <v>146</v>
      </c>
      <c r="C19" s="303"/>
      <c r="D19" s="212" t="s">
        <v>163</v>
      </c>
      <c r="E19" s="125"/>
      <c r="F19" s="126"/>
      <c r="G19" s="126"/>
      <c r="H19" s="74">
        <f t="shared" si="0"/>
        <v>0</v>
      </c>
      <c r="I19" s="126"/>
      <c r="J19" s="74">
        <v>0</v>
      </c>
      <c r="K19" s="68">
        <f t="shared" si="1"/>
        <v>0</v>
      </c>
      <c r="L19" s="68">
        <f t="shared" si="2"/>
        <v>0</v>
      </c>
      <c r="M19" s="74">
        <f>'Salary Projections Fund Balance'!S18</f>
        <v>0</v>
      </c>
      <c r="N19" s="69">
        <f t="shared" si="3"/>
        <v>0</v>
      </c>
      <c r="O19" s="109"/>
    </row>
    <row r="20" spans="2:15" ht="15.75" x14ac:dyDescent="0.25">
      <c r="B20" s="294" t="s">
        <v>147</v>
      </c>
      <c r="C20" s="303"/>
      <c r="D20" s="212" t="s">
        <v>164</v>
      </c>
      <c r="E20" s="125"/>
      <c r="F20" s="126"/>
      <c r="G20" s="126"/>
      <c r="H20" s="74">
        <f t="shared" si="0"/>
        <v>0</v>
      </c>
      <c r="I20" s="126"/>
      <c r="J20" s="74">
        <v>0</v>
      </c>
      <c r="K20" s="68">
        <f t="shared" si="1"/>
        <v>0</v>
      </c>
      <c r="L20" s="68">
        <f t="shared" si="2"/>
        <v>0</v>
      </c>
      <c r="M20" s="74">
        <f>'Salary Projections Fund Balance'!S19</f>
        <v>0</v>
      </c>
      <c r="N20" s="69">
        <f t="shared" si="3"/>
        <v>0</v>
      </c>
      <c r="O20" s="109"/>
    </row>
    <row r="21" spans="2:15" ht="15.75" x14ac:dyDescent="0.25">
      <c r="B21" s="294" t="s">
        <v>148</v>
      </c>
      <c r="C21" s="303"/>
      <c r="D21" s="212" t="s">
        <v>165</v>
      </c>
      <c r="E21" s="125"/>
      <c r="F21" s="126"/>
      <c r="G21" s="126"/>
      <c r="H21" s="74">
        <f t="shared" si="0"/>
        <v>0</v>
      </c>
      <c r="I21" s="126"/>
      <c r="J21" s="74">
        <v>0</v>
      </c>
      <c r="K21" s="68">
        <f t="shared" si="1"/>
        <v>0</v>
      </c>
      <c r="L21" s="68">
        <f t="shared" si="2"/>
        <v>0</v>
      </c>
      <c r="M21" s="74">
        <f>'Salary Projections Fund Balance'!S20</f>
        <v>0</v>
      </c>
      <c r="N21" s="69">
        <f t="shared" si="3"/>
        <v>0</v>
      </c>
      <c r="O21" s="109"/>
    </row>
    <row r="22" spans="2:15" ht="15.75" x14ac:dyDescent="0.25">
      <c r="B22" s="294" t="s">
        <v>48</v>
      </c>
      <c r="C22" s="303"/>
      <c r="D22" s="212" t="s">
        <v>166</v>
      </c>
      <c r="E22" s="125"/>
      <c r="F22" s="126"/>
      <c r="G22" s="126"/>
      <c r="H22" s="74">
        <f t="shared" si="0"/>
        <v>0</v>
      </c>
      <c r="I22" s="126"/>
      <c r="J22" s="74">
        <v>0</v>
      </c>
      <c r="K22" s="68">
        <f t="shared" si="1"/>
        <v>0</v>
      </c>
      <c r="L22" s="68">
        <f t="shared" si="2"/>
        <v>0</v>
      </c>
      <c r="M22" s="74">
        <f>'Salary Projections Fund Balance'!S21</f>
        <v>0</v>
      </c>
      <c r="N22" s="69">
        <f t="shared" si="3"/>
        <v>0</v>
      </c>
      <c r="O22" s="109"/>
    </row>
    <row r="23" spans="2:15" ht="15.75" x14ac:dyDescent="0.25">
      <c r="B23" s="294" t="s">
        <v>149</v>
      </c>
      <c r="C23" s="303"/>
      <c r="D23" s="212" t="s">
        <v>167</v>
      </c>
      <c r="E23" s="125"/>
      <c r="F23" s="126"/>
      <c r="G23" s="126"/>
      <c r="H23" s="74">
        <f t="shared" si="0"/>
        <v>0</v>
      </c>
      <c r="I23" s="126"/>
      <c r="J23" s="74">
        <v>0</v>
      </c>
      <c r="K23" s="68">
        <f t="shared" si="1"/>
        <v>0</v>
      </c>
      <c r="L23" s="68">
        <f t="shared" si="2"/>
        <v>0</v>
      </c>
      <c r="M23" s="74">
        <f>'Salary Projections Fund Balance'!S22</f>
        <v>0</v>
      </c>
      <c r="N23" s="69">
        <f t="shared" si="3"/>
        <v>0</v>
      </c>
      <c r="O23" s="109"/>
    </row>
    <row r="24" spans="2:15" ht="15.75" x14ac:dyDescent="0.25">
      <c r="B24" s="294" t="s">
        <v>50</v>
      </c>
      <c r="C24" s="303"/>
      <c r="D24" s="212" t="s">
        <v>168</v>
      </c>
      <c r="E24" s="125"/>
      <c r="F24" s="126"/>
      <c r="G24" s="126"/>
      <c r="H24" s="74">
        <f t="shared" si="0"/>
        <v>0</v>
      </c>
      <c r="I24" s="126"/>
      <c r="J24" s="74">
        <v>0</v>
      </c>
      <c r="K24" s="68">
        <f t="shared" si="1"/>
        <v>0</v>
      </c>
      <c r="L24" s="68">
        <f t="shared" si="2"/>
        <v>0</v>
      </c>
      <c r="M24" s="74">
        <f>'Salary Projections Fund Balance'!S30</f>
        <v>0</v>
      </c>
      <c r="N24" s="69">
        <f t="shared" si="3"/>
        <v>0</v>
      </c>
      <c r="O24" s="109"/>
    </row>
    <row r="25" spans="2:15" ht="15.75" x14ac:dyDescent="0.25">
      <c r="B25" s="294" t="s">
        <v>150</v>
      </c>
      <c r="C25" s="303"/>
      <c r="D25" s="212" t="s">
        <v>169</v>
      </c>
      <c r="E25" s="125"/>
      <c r="F25" s="126"/>
      <c r="G25" s="126"/>
      <c r="H25" s="74">
        <f t="shared" si="0"/>
        <v>0</v>
      </c>
      <c r="I25" s="126"/>
      <c r="J25" s="74">
        <v>0</v>
      </c>
      <c r="K25" s="68">
        <f t="shared" si="1"/>
        <v>0</v>
      </c>
      <c r="L25" s="68">
        <f t="shared" si="2"/>
        <v>0</v>
      </c>
      <c r="M25" s="74">
        <f>'Salary Projections Fund Balance'!S31</f>
        <v>0</v>
      </c>
      <c r="N25" s="69">
        <f t="shared" si="3"/>
        <v>0</v>
      </c>
      <c r="O25" s="109"/>
    </row>
    <row r="26" spans="2:15" ht="15.75" x14ac:dyDescent="0.25">
      <c r="B26" s="294" t="s">
        <v>151</v>
      </c>
      <c r="C26" s="303"/>
      <c r="D26" s="212" t="s">
        <v>170</v>
      </c>
      <c r="E26" s="125"/>
      <c r="F26" s="126"/>
      <c r="G26" s="126"/>
      <c r="H26" s="74">
        <f t="shared" si="0"/>
        <v>0</v>
      </c>
      <c r="I26" s="126"/>
      <c r="J26" s="74">
        <v>0</v>
      </c>
      <c r="K26" s="68">
        <f t="shared" si="1"/>
        <v>0</v>
      </c>
      <c r="L26" s="68">
        <f t="shared" si="2"/>
        <v>0</v>
      </c>
      <c r="M26" s="74">
        <f>'Salary Projections Fund Balance'!S32</f>
        <v>0</v>
      </c>
      <c r="N26" s="69">
        <f t="shared" si="3"/>
        <v>0</v>
      </c>
      <c r="O26" s="109"/>
    </row>
    <row r="27" spans="2:15" ht="15.75" x14ac:dyDescent="0.25">
      <c r="B27" s="294" t="s">
        <v>152</v>
      </c>
      <c r="C27" s="303"/>
      <c r="D27" s="212" t="s">
        <v>419</v>
      </c>
      <c r="E27" s="125"/>
      <c r="F27" s="126"/>
      <c r="G27" s="126"/>
      <c r="H27" s="74">
        <f t="shared" si="0"/>
        <v>0</v>
      </c>
      <c r="I27" s="126"/>
      <c r="J27" s="74">
        <v>0</v>
      </c>
      <c r="K27" s="68">
        <f t="shared" si="1"/>
        <v>0</v>
      </c>
      <c r="L27" s="68">
        <f t="shared" si="2"/>
        <v>0</v>
      </c>
      <c r="M27" s="74">
        <f>'Salary Projections Fund Balance'!S33</f>
        <v>0</v>
      </c>
      <c r="N27" s="69">
        <f t="shared" si="3"/>
        <v>0</v>
      </c>
      <c r="O27" s="109"/>
    </row>
    <row r="28" spans="2:15" ht="15.75" x14ac:dyDescent="0.25">
      <c r="B28" s="294" t="s">
        <v>152</v>
      </c>
      <c r="C28" s="303"/>
      <c r="D28" s="212" t="s">
        <v>171</v>
      </c>
      <c r="E28" s="125"/>
      <c r="F28" s="126"/>
      <c r="G28" s="126"/>
      <c r="H28" s="74">
        <f t="shared" si="0"/>
        <v>0</v>
      </c>
      <c r="I28" s="126"/>
      <c r="J28" s="74">
        <v>0</v>
      </c>
      <c r="K28" s="68">
        <f t="shared" si="1"/>
        <v>0</v>
      </c>
      <c r="L28" s="68">
        <f>+H28-K28</f>
        <v>0</v>
      </c>
      <c r="M28" s="74">
        <f>'Salary Projections Fund Balance'!S34</f>
        <v>0</v>
      </c>
      <c r="N28" s="69">
        <f>+L28-M28</f>
        <v>0</v>
      </c>
      <c r="O28" s="109"/>
    </row>
    <row r="29" spans="2:15" ht="15.75" x14ac:dyDescent="0.25">
      <c r="B29" s="294" t="s">
        <v>153</v>
      </c>
      <c r="C29" s="303"/>
      <c r="D29" s="212" t="s">
        <v>172</v>
      </c>
      <c r="E29" s="125"/>
      <c r="F29" s="126"/>
      <c r="G29" s="126"/>
      <c r="H29" s="74">
        <f t="shared" si="0"/>
        <v>0</v>
      </c>
      <c r="I29" s="126"/>
      <c r="J29" s="74">
        <v>0</v>
      </c>
      <c r="K29" s="68">
        <f t="shared" si="1"/>
        <v>0</v>
      </c>
      <c r="L29" s="68">
        <f t="shared" si="2"/>
        <v>0</v>
      </c>
      <c r="M29" s="74">
        <f>'Salary Projections Fund Balance'!S35</f>
        <v>0</v>
      </c>
      <c r="N29" s="69">
        <f t="shared" si="3"/>
        <v>0</v>
      </c>
      <c r="O29" s="109"/>
    </row>
    <row r="30" spans="2:15" ht="15.75" x14ac:dyDescent="0.25">
      <c r="B30" s="294" t="s">
        <v>154</v>
      </c>
      <c r="C30" s="303"/>
      <c r="D30" s="212" t="s">
        <v>173</v>
      </c>
      <c r="E30" s="125"/>
      <c r="F30" s="126"/>
      <c r="G30" s="126"/>
      <c r="H30" s="74">
        <f t="shared" si="0"/>
        <v>0</v>
      </c>
      <c r="I30" s="126"/>
      <c r="J30" s="74">
        <v>0</v>
      </c>
      <c r="K30" s="68">
        <f t="shared" si="1"/>
        <v>0</v>
      </c>
      <c r="L30" s="68">
        <f t="shared" si="2"/>
        <v>0</v>
      </c>
      <c r="M30" s="74">
        <f>'Salary Projections Fund Balance'!S36</f>
        <v>0</v>
      </c>
      <c r="N30" s="69">
        <f t="shared" si="3"/>
        <v>0</v>
      </c>
      <c r="O30" s="109"/>
    </row>
    <row r="31" spans="2:15" ht="15.75" x14ac:dyDescent="0.25">
      <c r="B31" s="294" t="s">
        <v>155</v>
      </c>
      <c r="C31" s="303"/>
      <c r="D31" s="212" t="s">
        <v>174</v>
      </c>
      <c r="E31" s="125"/>
      <c r="F31" s="126"/>
      <c r="G31" s="126"/>
      <c r="H31" s="74">
        <f t="shared" si="0"/>
        <v>0</v>
      </c>
      <c r="I31" s="126"/>
      <c r="J31" s="74">
        <v>0</v>
      </c>
      <c r="K31" s="68">
        <f t="shared" si="1"/>
        <v>0</v>
      </c>
      <c r="L31" s="68">
        <f t="shared" si="2"/>
        <v>0</v>
      </c>
      <c r="M31" s="74">
        <f>'Salary Projections Fund Balance'!S37</f>
        <v>0</v>
      </c>
      <c r="N31" s="69">
        <f t="shared" si="3"/>
        <v>0</v>
      </c>
      <c r="O31" s="109"/>
    </row>
    <row r="32" spans="2:15" ht="15.75" x14ac:dyDescent="0.25">
      <c r="B32" s="294" t="s">
        <v>156</v>
      </c>
      <c r="C32" s="295"/>
      <c r="D32" s="212" t="s">
        <v>175</v>
      </c>
      <c r="E32" s="125"/>
      <c r="F32" s="127"/>
      <c r="G32" s="126"/>
      <c r="H32" s="74">
        <f t="shared" si="0"/>
        <v>0</v>
      </c>
      <c r="I32" s="127"/>
      <c r="J32" s="74">
        <v>0</v>
      </c>
      <c r="K32" s="68">
        <f t="shared" si="1"/>
        <v>0</v>
      </c>
      <c r="L32" s="72">
        <f t="shared" si="2"/>
        <v>0</v>
      </c>
      <c r="M32" s="110">
        <f>'Salary Projections Fund Balance'!S38</f>
        <v>0</v>
      </c>
      <c r="N32" s="69">
        <f t="shared" si="3"/>
        <v>0</v>
      </c>
      <c r="O32" s="109"/>
    </row>
    <row r="33" spans="2:15" ht="15.75" x14ac:dyDescent="0.25">
      <c r="B33" s="294" t="s">
        <v>157</v>
      </c>
      <c r="C33" s="295"/>
      <c r="D33" s="212" t="s">
        <v>176</v>
      </c>
      <c r="E33" s="125"/>
      <c r="F33" s="127"/>
      <c r="G33" s="126"/>
      <c r="H33" s="74">
        <f>SUM(F33:G33)</f>
        <v>0</v>
      </c>
      <c r="I33" s="127"/>
      <c r="J33" s="74">
        <v>0</v>
      </c>
      <c r="K33" s="68">
        <f>I33+J33</f>
        <v>0</v>
      </c>
      <c r="L33" s="72">
        <f t="shared" si="2"/>
        <v>0</v>
      </c>
      <c r="M33" s="110">
        <f>'Salary Projections Fund Balance'!S39</f>
        <v>0</v>
      </c>
      <c r="N33" s="69">
        <f>+L33-M33</f>
        <v>0</v>
      </c>
      <c r="O33" s="109"/>
    </row>
    <row r="34" spans="2:15" ht="16.149999999999999" customHeight="1" x14ac:dyDescent="0.25">
      <c r="B34" s="218"/>
      <c r="C34" s="219"/>
      <c r="D34" s="213"/>
      <c r="E34" s="111"/>
      <c r="F34" s="112"/>
      <c r="G34" s="113"/>
      <c r="H34" s="71"/>
      <c r="I34" s="112"/>
      <c r="J34" s="71"/>
      <c r="K34" s="71"/>
      <c r="L34" s="112"/>
      <c r="M34" s="129"/>
      <c r="N34" s="174"/>
      <c r="O34" s="109"/>
    </row>
    <row r="35" spans="2:15" ht="16.899999999999999" customHeight="1" x14ac:dyDescent="0.2">
      <c r="B35" s="311" t="s">
        <v>93</v>
      </c>
      <c r="C35" s="312"/>
      <c r="D35" s="298">
        <v>200</v>
      </c>
      <c r="E35" s="300">
        <f t="shared" ref="E35:N35" si="7">SUM(E13:E33)</f>
        <v>0</v>
      </c>
      <c r="F35" s="300">
        <f t="shared" si="7"/>
        <v>0</v>
      </c>
      <c r="G35" s="300">
        <f t="shared" si="7"/>
        <v>0</v>
      </c>
      <c r="H35" s="300">
        <f t="shared" si="7"/>
        <v>0</v>
      </c>
      <c r="I35" s="300">
        <f t="shared" si="7"/>
        <v>0</v>
      </c>
      <c r="J35" s="300">
        <f t="shared" si="7"/>
        <v>0</v>
      </c>
      <c r="K35" s="300">
        <f t="shared" si="7"/>
        <v>0</v>
      </c>
      <c r="L35" s="300">
        <f t="shared" si="7"/>
        <v>0</v>
      </c>
      <c r="M35" s="305">
        <f t="shared" si="7"/>
        <v>0</v>
      </c>
      <c r="N35" s="300">
        <f t="shared" si="7"/>
        <v>0</v>
      </c>
      <c r="O35" s="109"/>
    </row>
    <row r="36" spans="2:15" ht="15.75" thickBot="1" x14ac:dyDescent="0.25">
      <c r="B36" s="313"/>
      <c r="C36" s="314"/>
      <c r="D36" s="299"/>
      <c r="E36" s="301"/>
      <c r="F36" s="301"/>
      <c r="G36" s="301"/>
      <c r="H36" s="301"/>
      <c r="I36" s="301"/>
      <c r="J36" s="301"/>
      <c r="K36" s="301"/>
      <c r="L36" s="301"/>
      <c r="M36" s="306"/>
      <c r="N36" s="301"/>
      <c r="O36" s="109"/>
    </row>
    <row r="37" spans="2:15" ht="15.75" thickTop="1" x14ac:dyDescent="0.2">
      <c r="B37" s="309"/>
      <c r="C37" s="310"/>
      <c r="D37" s="114"/>
      <c r="E37" s="108"/>
      <c r="F37" s="68"/>
      <c r="G37" s="68"/>
      <c r="H37" s="68"/>
      <c r="I37" s="68"/>
      <c r="J37" s="68"/>
      <c r="K37" s="68"/>
      <c r="L37" s="68"/>
      <c r="M37" s="74"/>
      <c r="N37" s="69"/>
      <c r="O37" s="109"/>
    </row>
    <row r="38" spans="2:15" ht="15.75" x14ac:dyDescent="0.25">
      <c r="B38" s="27" t="s">
        <v>53</v>
      </c>
      <c r="C38" s="210"/>
      <c r="D38" t="s">
        <v>181</v>
      </c>
      <c r="E38" s="125"/>
      <c r="F38" s="126"/>
      <c r="G38" s="126"/>
      <c r="H38" s="74">
        <f t="shared" ref="H38:H45" si="8">SUM(F38:G38)</f>
        <v>0</v>
      </c>
      <c r="I38" s="126"/>
      <c r="J38" s="126"/>
      <c r="K38" s="68">
        <f t="shared" ref="K38:K45" si="9">I38+J38</f>
        <v>0</v>
      </c>
      <c r="L38" s="68">
        <f t="shared" ref="L38:L45" si="10">+H38-K38</f>
        <v>0</v>
      </c>
      <c r="M38" s="126"/>
      <c r="N38" s="69">
        <f t="shared" ref="N38:N45" si="11">+L38-M38</f>
        <v>0</v>
      </c>
      <c r="O38" s="109"/>
    </row>
    <row r="39" spans="2:15" ht="15.75" x14ac:dyDescent="0.25">
      <c r="B39" s="27" t="s">
        <v>73</v>
      </c>
      <c r="C39" s="210"/>
      <c r="D39" t="s">
        <v>182</v>
      </c>
      <c r="E39" s="125"/>
      <c r="F39" s="126"/>
      <c r="G39" s="126"/>
      <c r="H39" s="74">
        <f t="shared" si="8"/>
        <v>0</v>
      </c>
      <c r="I39" s="126"/>
      <c r="J39" s="126"/>
      <c r="K39" s="68">
        <f t="shared" si="9"/>
        <v>0</v>
      </c>
      <c r="L39" s="68">
        <f t="shared" si="10"/>
        <v>0</v>
      </c>
      <c r="M39" s="126"/>
      <c r="N39" s="69">
        <f t="shared" si="11"/>
        <v>0</v>
      </c>
      <c r="O39" s="109"/>
    </row>
    <row r="40" spans="2:15" ht="15.75" x14ac:dyDescent="0.25">
      <c r="B40" s="27" t="s">
        <v>177</v>
      </c>
      <c r="C40" s="210"/>
      <c r="D40" t="s">
        <v>183</v>
      </c>
      <c r="E40" s="125"/>
      <c r="F40" s="126"/>
      <c r="G40" s="126"/>
      <c r="H40" s="74">
        <f t="shared" si="8"/>
        <v>0</v>
      </c>
      <c r="I40" s="126"/>
      <c r="J40" s="126"/>
      <c r="K40" s="68">
        <f t="shared" si="9"/>
        <v>0</v>
      </c>
      <c r="L40" s="68">
        <f t="shared" si="10"/>
        <v>0</v>
      </c>
      <c r="M40" s="126"/>
      <c r="N40" s="69">
        <f t="shared" si="11"/>
        <v>0</v>
      </c>
      <c r="O40" s="109"/>
    </row>
    <row r="41" spans="2:15" ht="15.75" x14ac:dyDescent="0.25">
      <c r="B41" s="27" t="s">
        <v>74</v>
      </c>
      <c r="C41" s="210"/>
      <c r="D41" t="s">
        <v>184</v>
      </c>
      <c r="E41" s="125"/>
      <c r="F41" s="126"/>
      <c r="G41" s="126"/>
      <c r="H41" s="74">
        <f t="shared" si="8"/>
        <v>0</v>
      </c>
      <c r="I41" s="126"/>
      <c r="J41" s="126"/>
      <c r="K41" s="68">
        <f t="shared" si="9"/>
        <v>0</v>
      </c>
      <c r="L41" s="68">
        <f t="shared" si="10"/>
        <v>0</v>
      </c>
      <c r="M41" s="126"/>
      <c r="N41" s="69">
        <f t="shared" si="11"/>
        <v>0</v>
      </c>
      <c r="O41" s="109"/>
    </row>
    <row r="42" spans="2:15" ht="15.75" x14ac:dyDescent="0.25">
      <c r="B42" s="27" t="s">
        <v>178</v>
      </c>
      <c r="C42" s="210"/>
      <c r="D42" t="s">
        <v>185</v>
      </c>
      <c r="E42" s="125"/>
      <c r="F42" s="126"/>
      <c r="G42" s="126"/>
      <c r="H42" s="74">
        <f t="shared" si="8"/>
        <v>0</v>
      </c>
      <c r="I42" s="126"/>
      <c r="J42" s="126"/>
      <c r="K42" s="68">
        <f t="shared" si="9"/>
        <v>0</v>
      </c>
      <c r="L42" s="68">
        <f t="shared" si="10"/>
        <v>0</v>
      </c>
      <c r="M42" s="126"/>
      <c r="N42" s="69">
        <f t="shared" si="11"/>
        <v>0</v>
      </c>
      <c r="O42" s="109"/>
    </row>
    <row r="43" spans="2:15" ht="15.75" x14ac:dyDescent="0.25">
      <c r="B43" s="27" t="s">
        <v>420</v>
      </c>
      <c r="C43" s="210"/>
      <c r="D43" t="s">
        <v>186</v>
      </c>
      <c r="E43" s="125"/>
      <c r="F43" s="126"/>
      <c r="G43" s="126"/>
      <c r="H43" s="74">
        <f t="shared" si="8"/>
        <v>0</v>
      </c>
      <c r="I43" s="126"/>
      <c r="J43" s="126"/>
      <c r="K43" s="68">
        <f t="shared" si="9"/>
        <v>0</v>
      </c>
      <c r="L43" s="68">
        <f t="shared" si="10"/>
        <v>0</v>
      </c>
      <c r="M43" s="126"/>
      <c r="N43" s="69">
        <f t="shared" si="11"/>
        <v>0</v>
      </c>
      <c r="O43" s="109"/>
    </row>
    <row r="44" spans="2:15" ht="15" customHeight="1" x14ac:dyDescent="0.25">
      <c r="B44" s="27" t="s">
        <v>54</v>
      </c>
      <c r="C44" s="210"/>
      <c r="D44" t="s">
        <v>187</v>
      </c>
      <c r="E44" s="125"/>
      <c r="F44" s="126"/>
      <c r="G44" s="126"/>
      <c r="H44" s="74">
        <f t="shared" si="8"/>
        <v>0</v>
      </c>
      <c r="I44" s="126"/>
      <c r="J44" s="126"/>
      <c r="K44" s="68">
        <f t="shared" si="9"/>
        <v>0</v>
      </c>
      <c r="L44" s="68">
        <f t="shared" si="10"/>
        <v>0</v>
      </c>
      <c r="M44" s="126"/>
      <c r="N44" s="69">
        <f t="shared" si="11"/>
        <v>0</v>
      </c>
      <c r="O44" s="109"/>
    </row>
    <row r="45" spans="2:15" ht="15.75" x14ac:dyDescent="0.25">
      <c r="B45" s="27" t="s">
        <v>421</v>
      </c>
      <c r="C45" s="211"/>
      <c r="D45" t="s">
        <v>424</v>
      </c>
      <c r="E45" s="128"/>
      <c r="F45" s="127"/>
      <c r="G45" s="126"/>
      <c r="H45" s="74">
        <f t="shared" si="8"/>
        <v>0</v>
      </c>
      <c r="I45" s="126"/>
      <c r="J45" s="126"/>
      <c r="K45" s="72">
        <f t="shared" si="9"/>
        <v>0</v>
      </c>
      <c r="L45" s="72">
        <f t="shared" si="10"/>
        <v>0</v>
      </c>
      <c r="M45" s="126"/>
      <c r="N45" s="69">
        <f t="shared" si="11"/>
        <v>0</v>
      </c>
      <c r="O45" s="109"/>
    </row>
    <row r="46" spans="2:15" ht="15.75" x14ac:dyDescent="0.25">
      <c r="B46" s="27" t="s">
        <v>75</v>
      </c>
      <c r="C46" s="210"/>
      <c r="D46" t="s">
        <v>188</v>
      </c>
      <c r="E46" s="128"/>
      <c r="F46" s="127"/>
      <c r="G46" s="126"/>
      <c r="H46" s="74">
        <f>SUM(F46:G46)</f>
        <v>0</v>
      </c>
      <c r="I46" s="126"/>
      <c r="J46" s="126"/>
      <c r="K46" s="72">
        <f>I46+J46</f>
        <v>0</v>
      </c>
      <c r="L46" s="72">
        <f>+H46-K46</f>
        <v>0</v>
      </c>
      <c r="M46" s="126"/>
      <c r="N46" s="69">
        <f>+L46-M46</f>
        <v>0</v>
      </c>
      <c r="O46" s="109"/>
    </row>
    <row r="47" spans="2:15" ht="15.75" x14ac:dyDescent="0.25">
      <c r="B47" s="27" t="s">
        <v>422</v>
      </c>
      <c r="C47" s="210"/>
      <c r="D47" t="s">
        <v>425</v>
      </c>
      <c r="E47" s="128"/>
      <c r="F47" s="127"/>
      <c r="G47" s="126"/>
      <c r="H47" s="74">
        <f>SUM(F47:G47)</f>
        <v>0</v>
      </c>
      <c r="I47" s="126"/>
      <c r="J47" s="126"/>
      <c r="K47" s="72">
        <f>I47+J47</f>
        <v>0</v>
      </c>
      <c r="L47" s="72">
        <f>+H47-K47</f>
        <v>0</v>
      </c>
      <c r="M47" s="126"/>
      <c r="N47" s="69">
        <f>+L47-M47</f>
        <v>0</v>
      </c>
      <c r="O47" s="109"/>
    </row>
    <row r="48" spans="2:15" ht="15.75" x14ac:dyDescent="0.25">
      <c r="B48" s="27" t="s">
        <v>179</v>
      </c>
      <c r="C48" s="216"/>
      <c r="D48" t="s">
        <v>189</v>
      </c>
      <c r="E48" s="128"/>
      <c r="F48" s="127"/>
      <c r="G48" s="126"/>
      <c r="H48" s="74">
        <f>SUM(F48:G48)</f>
        <v>0</v>
      </c>
      <c r="I48" s="126"/>
      <c r="J48" s="126"/>
      <c r="K48" s="72">
        <f>I48+J48</f>
        <v>0</v>
      </c>
      <c r="L48" s="72">
        <f>+H48-K48</f>
        <v>0</v>
      </c>
      <c r="M48" s="126"/>
      <c r="N48" s="69">
        <f>+L48-M48</f>
        <v>0</v>
      </c>
      <c r="O48" s="109"/>
    </row>
    <row r="49" spans="2:15" ht="15" customHeight="1" x14ac:dyDescent="0.25">
      <c r="B49" s="27" t="s">
        <v>180</v>
      </c>
      <c r="C49" s="216"/>
      <c r="D49" t="s">
        <v>190</v>
      </c>
      <c r="E49" s="128"/>
      <c r="F49" s="127"/>
      <c r="G49" s="126"/>
      <c r="H49" s="74">
        <f>SUM(F49:G49)</f>
        <v>0</v>
      </c>
      <c r="I49" s="126"/>
      <c r="J49" s="126"/>
      <c r="K49" s="72">
        <f>I49+J49</f>
        <v>0</v>
      </c>
      <c r="L49" s="72">
        <f>+H49-K49</f>
        <v>0</v>
      </c>
      <c r="M49" s="126"/>
      <c r="N49" s="69">
        <f>+L49-M49</f>
        <v>0</v>
      </c>
      <c r="O49" s="109"/>
    </row>
    <row r="50" spans="2:15" ht="16.899999999999999" customHeight="1" x14ac:dyDescent="0.25">
      <c r="B50" s="27" t="s">
        <v>423</v>
      </c>
      <c r="C50" s="216"/>
      <c r="D50" t="s">
        <v>411</v>
      </c>
      <c r="E50" s="128"/>
      <c r="F50" s="127"/>
      <c r="G50" s="126"/>
      <c r="H50" s="74">
        <f>SUM(F50:G50)</f>
        <v>0</v>
      </c>
      <c r="I50" s="126"/>
      <c r="J50" s="126"/>
      <c r="K50" s="72">
        <f>I50+J50</f>
        <v>0</v>
      </c>
      <c r="L50" s="72">
        <f>+H50-K50</f>
        <v>0</v>
      </c>
      <c r="M50" s="126"/>
      <c r="N50" s="69">
        <f>+L50-M50</f>
        <v>0</v>
      </c>
      <c r="O50" s="109"/>
    </row>
    <row r="51" spans="2:15" x14ac:dyDescent="0.2">
      <c r="B51" s="176"/>
      <c r="C51" s="215"/>
      <c r="D51" s="175"/>
      <c r="E51" s="177"/>
      <c r="F51" s="72"/>
      <c r="G51" s="74"/>
      <c r="H51" s="72"/>
      <c r="I51" s="68"/>
      <c r="J51" s="68"/>
      <c r="K51" s="72"/>
      <c r="L51" s="72"/>
      <c r="M51" s="74"/>
      <c r="N51" s="69"/>
      <c r="O51" s="109"/>
    </row>
    <row r="52" spans="2:15" x14ac:dyDescent="0.2">
      <c r="B52" s="311" t="s">
        <v>92</v>
      </c>
      <c r="C52" s="312"/>
      <c r="D52" s="298">
        <v>300</v>
      </c>
      <c r="E52" s="300">
        <f t="shared" ref="E52:N52" si="12">SUM(E37:E50)</f>
        <v>0</v>
      </c>
      <c r="F52" s="300">
        <f t="shared" si="12"/>
        <v>0</v>
      </c>
      <c r="G52" s="300">
        <f t="shared" si="12"/>
        <v>0</v>
      </c>
      <c r="H52" s="300">
        <f t="shared" si="12"/>
        <v>0</v>
      </c>
      <c r="I52" s="300">
        <f t="shared" si="12"/>
        <v>0</v>
      </c>
      <c r="J52" s="300">
        <f t="shared" si="12"/>
        <v>0</v>
      </c>
      <c r="K52" s="300">
        <f t="shared" si="12"/>
        <v>0</v>
      </c>
      <c r="L52" s="300">
        <f t="shared" si="12"/>
        <v>0</v>
      </c>
      <c r="M52" s="300">
        <f t="shared" si="12"/>
        <v>0</v>
      </c>
      <c r="N52" s="300">
        <f t="shared" si="12"/>
        <v>0</v>
      </c>
      <c r="O52" s="109"/>
    </row>
    <row r="53" spans="2:15" ht="15.75" thickBot="1" x14ac:dyDescent="0.25">
      <c r="B53" s="313"/>
      <c r="C53" s="314"/>
      <c r="D53" s="299"/>
      <c r="E53" s="301"/>
      <c r="F53" s="301"/>
      <c r="G53" s="301"/>
      <c r="H53" s="301"/>
      <c r="I53" s="301"/>
      <c r="J53" s="301"/>
      <c r="K53" s="301"/>
      <c r="L53" s="301"/>
      <c r="M53" s="301"/>
      <c r="N53" s="301"/>
      <c r="O53" s="109"/>
    </row>
    <row r="54" spans="2:15" ht="15.75" thickTop="1" x14ac:dyDescent="0.2">
      <c r="B54" s="315"/>
      <c r="C54" s="316"/>
      <c r="D54" s="107"/>
      <c r="E54" s="115"/>
      <c r="F54" s="12"/>
      <c r="G54" s="12"/>
      <c r="H54" s="12"/>
      <c r="I54" s="12"/>
      <c r="J54" s="12"/>
      <c r="K54" s="12"/>
      <c r="L54" s="12"/>
      <c r="M54" s="130"/>
      <c r="N54" s="13"/>
      <c r="O54" s="109"/>
    </row>
    <row r="55" spans="2:15" ht="15.75" x14ac:dyDescent="0.25">
      <c r="B55" s="27" t="s">
        <v>191</v>
      </c>
      <c r="C55" s="28"/>
      <c r="D55" t="s">
        <v>276</v>
      </c>
      <c r="E55" s="125"/>
      <c r="F55" s="126"/>
      <c r="G55" s="126"/>
      <c r="H55" s="74">
        <f t="shared" ref="H55:H118" si="13">SUM(F55:G55)</f>
        <v>0</v>
      </c>
      <c r="I55" s="126"/>
      <c r="J55" s="126"/>
      <c r="K55" s="68">
        <f t="shared" ref="K55:K77" si="14">I55+J55</f>
        <v>0</v>
      </c>
      <c r="L55" s="68">
        <f t="shared" ref="L55:L127" si="15">+H55-K55</f>
        <v>0</v>
      </c>
      <c r="M55" s="126"/>
      <c r="N55" s="69">
        <f t="shared" ref="N55:N127" si="16">+L55-M55</f>
        <v>0</v>
      </c>
      <c r="O55" s="109"/>
    </row>
    <row r="56" spans="2:15" ht="15.75" x14ac:dyDescent="0.25">
      <c r="B56" s="27" t="s">
        <v>192</v>
      </c>
      <c r="C56" s="209"/>
      <c r="D56" t="s">
        <v>277</v>
      </c>
      <c r="E56" s="125"/>
      <c r="F56" s="126"/>
      <c r="G56" s="126"/>
      <c r="H56" s="74">
        <f t="shared" si="13"/>
        <v>0</v>
      </c>
      <c r="I56" s="126"/>
      <c r="J56" s="126"/>
      <c r="K56" s="68">
        <f t="shared" si="14"/>
        <v>0</v>
      </c>
      <c r="L56" s="68">
        <f t="shared" si="15"/>
        <v>0</v>
      </c>
      <c r="M56" s="126"/>
      <c r="N56" s="69">
        <f t="shared" si="16"/>
        <v>0</v>
      </c>
      <c r="O56" s="109"/>
    </row>
    <row r="57" spans="2:15" ht="15.75" x14ac:dyDescent="0.25">
      <c r="B57" s="27" t="s">
        <v>193</v>
      </c>
      <c r="C57" s="209"/>
      <c r="D57" t="s">
        <v>278</v>
      </c>
      <c r="E57" s="125"/>
      <c r="F57" s="126"/>
      <c r="G57" s="126"/>
      <c r="H57" s="74">
        <f t="shared" si="13"/>
        <v>0</v>
      </c>
      <c r="I57" s="126"/>
      <c r="J57" s="126"/>
      <c r="K57" s="68">
        <f t="shared" si="14"/>
        <v>0</v>
      </c>
      <c r="L57" s="68">
        <f t="shared" si="15"/>
        <v>0</v>
      </c>
      <c r="M57" s="126"/>
      <c r="N57" s="69">
        <f t="shared" si="16"/>
        <v>0</v>
      </c>
      <c r="O57" s="109"/>
    </row>
    <row r="58" spans="2:15" ht="15.75" x14ac:dyDescent="0.25">
      <c r="B58" s="27" t="s">
        <v>194</v>
      </c>
      <c r="C58" s="209"/>
      <c r="D58" t="s">
        <v>279</v>
      </c>
      <c r="E58" s="125"/>
      <c r="F58" s="126"/>
      <c r="G58" s="126"/>
      <c r="H58" s="74">
        <f t="shared" si="13"/>
        <v>0</v>
      </c>
      <c r="I58" s="126"/>
      <c r="J58" s="126"/>
      <c r="K58" s="68">
        <f t="shared" si="14"/>
        <v>0</v>
      </c>
      <c r="L58" s="68">
        <f>+H58-K58</f>
        <v>0</v>
      </c>
      <c r="M58" s="126"/>
      <c r="N58" s="69">
        <f>+L58-M58</f>
        <v>0</v>
      </c>
      <c r="O58" s="109"/>
    </row>
    <row r="59" spans="2:15" ht="15.75" x14ac:dyDescent="0.25">
      <c r="B59" s="27" t="s">
        <v>195</v>
      </c>
      <c r="C59" s="209"/>
      <c r="D59" t="s">
        <v>280</v>
      </c>
      <c r="E59" s="125"/>
      <c r="F59" s="126"/>
      <c r="G59" s="126"/>
      <c r="H59" s="74">
        <f t="shared" si="13"/>
        <v>0</v>
      </c>
      <c r="I59" s="126"/>
      <c r="J59" s="126"/>
      <c r="K59" s="68">
        <f t="shared" si="14"/>
        <v>0</v>
      </c>
      <c r="L59" s="68">
        <f t="shared" si="15"/>
        <v>0</v>
      </c>
      <c r="M59" s="126"/>
      <c r="N59" s="69">
        <f t="shared" si="16"/>
        <v>0</v>
      </c>
      <c r="O59" s="109"/>
    </row>
    <row r="60" spans="2:15" ht="15.75" x14ac:dyDescent="0.25">
      <c r="B60" s="27" t="s">
        <v>196</v>
      </c>
      <c r="C60" s="209"/>
      <c r="D60" t="s">
        <v>281</v>
      </c>
      <c r="E60" s="125"/>
      <c r="F60" s="126"/>
      <c r="G60" s="126"/>
      <c r="H60" s="74">
        <f t="shared" si="13"/>
        <v>0</v>
      </c>
      <c r="I60" s="126"/>
      <c r="J60" s="126"/>
      <c r="K60" s="68">
        <f t="shared" si="14"/>
        <v>0</v>
      </c>
      <c r="L60" s="68">
        <f t="shared" si="15"/>
        <v>0</v>
      </c>
      <c r="M60" s="126"/>
      <c r="N60" s="69">
        <f t="shared" si="16"/>
        <v>0</v>
      </c>
      <c r="O60" s="109"/>
    </row>
    <row r="61" spans="2:15" ht="15.75" x14ac:dyDescent="0.25">
      <c r="B61" s="27" t="s">
        <v>197</v>
      </c>
      <c r="C61" s="209"/>
      <c r="D61" t="s">
        <v>282</v>
      </c>
      <c r="E61" s="125"/>
      <c r="F61" s="126"/>
      <c r="G61" s="126"/>
      <c r="H61" s="74">
        <f t="shared" si="13"/>
        <v>0</v>
      </c>
      <c r="I61" s="126"/>
      <c r="J61" s="126"/>
      <c r="K61" s="68">
        <f t="shared" si="14"/>
        <v>0</v>
      </c>
      <c r="L61" s="68">
        <f t="shared" si="15"/>
        <v>0</v>
      </c>
      <c r="M61" s="126"/>
      <c r="N61" s="69">
        <f t="shared" si="16"/>
        <v>0</v>
      </c>
      <c r="O61" s="109"/>
    </row>
    <row r="62" spans="2:15" ht="15.75" x14ac:dyDescent="0.25">
      <c r="B62" s="27" t="s">
        <v>198</v>
      </c>
      <c r="C62" s="209"/>
      <c r="D62" t="s">
        <v>283</v>
      </c>
      <c r="E62" s="125"/>
      <c r="F62" s="126"/>
      <c r="G62" s="126"/>
      <c r="H62" s="74">
        <f t="shared" si="13"/>
        <v>0</v>
      </c>
      <c r="I62" s="126"/>
      <c r="J62" s="126"/>
      <c r="K62" s="68">
        <f t="shared" si="14"/>
        <v>0</v>
      </c>
      <c r="L62" s="68">
        <f t="shared" si="15"/>
        <v>0</v>
      </c>
      <c r="M62" s="126"/>
      <c r="N62" s="69">
        <f t="shared" si="16"/>
        <v>0</v>
      </c>
      <c r="O62" s="109"/>
    </row>
    <row r="63" spans="2:15" ht="15.75" x14ac:dyDescent="0.25">
      <c r="B63" s="27" t="s">
        <v>199</v>
      </c>
      <c r="C63" s="209"/>
      <c r="D63" t="s">
        <v>284</v>
      </c>
      <c r="E63" s="125"/>
      <c r="F63" s="126"/>
      <c r="G63" s="126"/>
      <c r="H63" s="74">
        <f t="shared" si="13"/>
        <v>0</v>
      </c>
      <c r="I63" s="126"/>
      <c r="J63" s="126"/>
      <c r="K63" s="68">
        <f t="shared" si="14"/>
        <v>0</v>
      </c>
      <c r="L63" s="68">
        <f t="shared" si="15"/>
        <v>0</v>
      </c>
      <c r="M63" s="126"/>
      <c r="N63" s="69">
        <f t="shared" si="16"/>
        <v>0</v>
      </c>
      <c r="O63" s="109"/>
    </row>
    <row r="64" spans="2:15" ht="15.75" x14ac:dyDescent="0.25">
      <c r="B64" s="27" t="s">
        <v>200</v>
      </c>
      <c r="C64" s="209"/>
      <c r="D64" t="s">
        <v>285</v>
      </c>
      <c r="E64" s="125"/>
      <c r="F64" s="126"/>
      <c r="G64" s="126"/>
      <c r="H64" s="74">
        <f t="shared" si="13"/>
        <v>0</v>
      </c>
      <c r="I64" s="126"/>
      <c r="J64" s="126"/>
      <c r="K64" s="68">
        <f t="shared" si="14"/>
        <v>0</v>
      </c>
      <c r="L64" s="68">
        <f>+H64-K64</f>
        <v>0</v>
      </c>
      <c r="M64" s="126"/>
      <c r="N64" s="69">
        <f>+L64-M64</f>
        <v>0</v>
      </c>
      <c r="O64" s="109"/>
    </row>
    <row r="65" spans="2:15" ht="15.75" x14ac:dyDescent="0.25">
      <c r="B65" s="27" t="s">
        <v>201</v>
      </c>
      <c r="C65" s="209"/>
      <c r="D65" t="s">
        <v>286</v>
      </c>
      <c r="E65" s="125"/>
      <c r="F65" s="126"/>
      <c r="G65" s="126"/>
      <c r="H65" s="74">
        <f t="shared" si="13"/>
        <v>0</v>
      </c>
      <c r="I65" s="126"/>
      <c r="J65" s="126"/>
      <c r="K65" s="68">
        <f t="shared" si="14"/>
        <v>0</v>
      </c>
      <c r="L65" s="68">
        <f t="shared" si="15"/>
        <v>0</v>
      </c>
      <c r="M65" s="126"/>
      <c r="N65" s="69">
        <f t="shared" si="16"/>
        <v>0</v>
      </c>
      <c r="O65" s="109"/>
    </row>
    <row r="66" spans="2:15" ht="15.75" x14ac:dyDescent="0.25">
      <c r="B66" s="27" t="s">
        <v>202</v>
      </c>
      <c r="C66" s="209"/>
      <c r="D66" t="s">
        <v>287</v>
      </c>
      <c r="E66" s="125"/>
      <c r="F66" s="126"/>
      <c r="G66" s="126"/>
      <c r="H66" s="74">
        <f t="shared" si="13"/>
        <v>0</v>
      </c>
      <c r="I66" s="126"/>
      <c r="J66" s="126"/>
      <c r="K66" s="68">
        <f t="shared" si="14"/>
        <v>0</v>
      </c>
      <c r="L66" s="68">
        <f t="shared" si="15"/>
        <v>0</v>
      </c>
      <c r="M66" s="126"/>
      <c r="N66" s="69">
        <f t="shared" si="16"/>
        <v>0</v>
      </c>
      <c r="O66" s="109"/>
    </row>
    <row r="67" spans="2:15" ht="15.75" x14ac:dyDescent="0.25">
      <c r="B67" s="27" t="s">
        <v>203</v>
      </c>
      <c r="C67" s="209"/>
      <c r="D67" t="s">
        <v>288</v>
      </c>
      <c r="E67" s="125"/>
      <c r="F67" s="126"/>
      <c r="G67" s="126"/>
      <c r="H67" s="74">
        <f t="shared" si="13"/>
        <v>0</v>
      </c>
      <c r="I67" s="126"/>
      <c r="J67" s="126"/>
      <c r="K67" s="68">
        <f t="shared" si="14"/>
        <v>0</v>
      </c>
      <c r="L67" s="68">
        <f t="shared" si="15"/>
        <v>0</v>
      </c>
      <c r="M67" s="126"/>
      <c r="N67" s="69">
        <f t="shared" si="16"/>
        <v>0</v>
      </c>
      <c r="O67" s="109"/>
    </row>
    <row r="68" spans="2:15" ht="15.75" x14ac:dyDescent="0.25">
      <c r="B68" s="27" t="s">
        <v>426</v>
      </c>
      <c r="C68" s="209"/>
      <c r="D68" t="s">
        <v>289</v>
      </c>
      <c r="E68" s="125"/>
      <c r="F68" s="126"/>
      <c r="G68" s="126"/>
      <c r="H68" s="74">
        <f t="shared" si="13"/>
        <v>0</v>
      </c>
      <c r="I68" s="126"/>
      <c r="J68" s="126"/>
      <c r="K68" s="68">
        <f t="shared" si="14"/>
        <v>0</v>
      </c>
      <c r="L68" s="68">
        <f t="shared" si="15"/>
        <v>0</v>
      </c>
      <c r="M68" s="126"/>
      <c r="N68" s="69">
        <f t="shared" si="16"/>
        <v>0</v>
      </c>
      <c r="O68" s="109"/>
    </row>
    <row r="69" spans="2:15" ht="15.75" x14ac:dyDescent="0.25">
      <c r="B69" s="27" t="s">
        <v>427</v>
      </c>
      <c r="C69" s="209"/>
      <c r="D69" t="s">
        <v>290</v>
      </c>
      <c r="E69" s="125"/>
      <c r="F69" s="126"/>
      <c r="G69" s="126"/>
      <c r="H69" s="74">
        <f t="shared" si="13"/>
        <v>0</v>
      </c>
      <c r="I69" s="126"/>
      <c r="J69" s="126"/>
      <c r="K69" s="68">
        <f t="shared" si="14"/>
        <v>0</v>
      </c>
      <c r="L69" s="68">
        <f t="shared" si="15"/>
        <v>0</v>
      </c>
      <c r="M69" s="126"/>
      <c r="N69" s="69">
        <f t="shared" si="16"/>
        <v>0</v>
      </c>
      <c r="O69" s="109"/>
    </row>
    <row r="70" spans="2:15" ht="15.75" x14ac:dyDescent="0.25">
      <c r="B70" s="27" t="s">
        <v>204</v>
      </c>
      <c r="C70" s="209"/>
      <c r="D70" t="s">
        <v>382</v>
      </c>
      <c r="E70" s="125"/>
      <c r="F70" s="126"/>
      <c r="G70" s="126"/>
      <c r="H70" s="74">
        <f t="shared" si="13"/>
        <v>0</v>
      </c>
      <c r="I70" s="126"/>
      <c r="J70" s="126"/>
      <c r="K70" s="68">
        <f t="shared" si="14"/>
        <v>0</v>
      </c>
      <c r="L70" s="68">
        <f t="shared" si="15"/>
        <v>0</v>
      </c>
      <c r="M70" s="126"/>
      <c r="N70" s="69">
        <f t="shared" si="16"/>
        <v>0</v>
      </c>
      <c r="O70" s="109"/>
    </row>
    <row r="71" spans="2:15" ht="15.75" x14ac:dyDescent="0.25">
      <c r="B71" s="27" t="s">
        <v>205</v>
      </c>
      <c r="C71" s="209"/>
      <c r="D71" t="s">
        <v>291</v>
      </c>
      <c r="E71" s="125"/>
      <c r="F71" s="126"/>
      <c r="G71" s="126"/>
      <c r="H71" s="74">
        <f t="shared" si="13"/>
        <v>0</v>
      </c>
      <c r="I71" s="126"/>
      <c r="J71" s="126"/>
      <c r="K71" s="68">
        <f t="shared" si="14"/>
        <v>0</v>
      </c>
      <c r="L71" s="68">
        <f t="shared" si="15"/>
        <v>0</v>
      </c>
      <c r="M71" s="126"/>
      <c r="N71" s="69">
        <f t="shared" si="16"/>
        <v>0</v>
      </c>
      <c r="O71" s="109"/>
    </row>
    <row r="72" spans="2:15" ht="15.75" x14ac:dyDescent="0.25">
      <c r="B72" s="27" t="s">
        <v>206</v>
      </c>
      <c r="C72" s="209"/>
      <c r="D72" t="s">
        <v>292</v>
      </c>
      <c r="E72" s="125"/>
      <c r="F72" s="126"/>
      <c r="G72" s="126"/>
      <c r="H72" s="74">
        <f t="shared" si="13"/>
        <v>0</v>
      </c>
      <c r="I72" s="126"/>
      <c r="J72" s="126"/>
      <c r="K72" s="68">
        <f t="shared" si="14"/>
        <v>0</v>
      </c>
      <c r="L72" s="68">
        <f t="shared" si="15"/>
        <v>0</v>
      </c>
      <c r="M72" s="126"/>
      <c r="N72" s="69">
        <f t="shared" si="16"/>
        <v>0</v>
      </c>
      <c r="O72" s="109"/>
    </row>
    <row r="73" spans="2:15" ht="15.75" x14ac:dyDescent="0.25">
      <c r="B73" s="27" t="s">
        <v>207</v>
      </c>
      <c r="C73" s="209"/>
      <c r="D73" t="s">
        <v>293</v>
      </c>
      <c r="E73" s="125"/>
      <c r="F73" s="126"/>
      <c r="G73" s="126"/>
      <c r="H73" s="74">
        <f t="shared" si="13"/>
        <v>0</v>
      </c>
      <c r="I73" s="126"/>
      <c r="J73" s="126"/>
      <c r="K73" s="68">
        <f t="shared" si="14"/>
        <v>0</v>
      </c>
      <c r="L73" s="68">
        <f t="shared" si="15"/>
        <v>0</v>
      </c>
      <c r="M73" s="126"/>
      <c r="N73" s="69">
        <f t="shared" si="16"/>
        <v>0</v>
      </c>
      <c r="O73" s="109"/>
    </row>
    <row r="74" spans="2:15" ht="15.75" x14ac:dyDescent="0.25">
      <c r="B74" s="27" t="s">
        <v>208</v>
      </c>
      <c r="C74" s="209"/>
      <c r="D74" t="s">
        <v>294</v>
      </c>
      <c r="E74" s="125"/>
      <c r="F74" s="126"/>
      <c r="G74" s="126"/>
      <c r="H74" s="74">
        <f t="shared" si="13"/>
        <v>0</v>
      </c>
      <c r="I74" s="126"/>
      <c r="J74" s="126"/>
      <c r="K74" s="68">
        <f t="shared" si="14"/>
        <v>0</v>
      </c>
      <c r="L74" s="68">
        <f t="shared" si="15"/>
        <v>0</v>
      </c>
      <c r="M74" s="126"/>
      <c r="N74" s="69">
        <f t="shared" si="16"/>
        <v>0</v>
      </c>
      <c r="O74" s="109"/>
    </row>
    <row r="75" spans="2:15" ht="15.75" x14ac:dyDescent="0.25">
      <c r="B75" s="27" t="s">
        <v>209</v>
      </c>
      <c r="C75" s="209"/>
      <c r="D75" t="s">
        <v>295</v>
      </c>
      <c r="E75" s="125"/>
      <c r="F75" s="126"/>
      <c r="G75" s="126"/>
      <c r="H75" s="74">
        <f t="shared" si="13"/>
        <v>0</v>
      </c>
      <c r="I75" s="126"/>
      <c r="J75" s="126"/>
      <c r="K75" s="68">
        <f t="shared" si="14"/>
        <v>0</v>
      </c>
      <c r="L75" s="68">
        <f t="shared" si="15"/>
        <v>0</v>
      </c>
      <c r="M75" s="126"/>
      <c r="N75" s="69">
        <f t="shared" si="16"/>
        <v>0</v>
      </c>
      <c r="O75" s="109"/>
    </row>
    <row r="76" spans="2:15" ht="15.75" x14ac:dyDescent="0.25">
      <c r="B76" s="27" t="s">
        <v>428</v>
      </c>
      <c r="C76" s="209"/>
      <c r="D76" t="s">
        <v>296</v>
      </c>
      <c r="E76" s="125"/>
      <c r="F76" s="126"/>
      <c r="G76" s="126"/>
      <c r="H76" s="74">
        <f t="shared" si="13"/>
        <v>0</v>
      </c>
      <c r="I76" s="126"/>
      <c r="J76" s="126"/>
      <c r="K76" s="68">
        <f t="shared" si="14"/>
        <v>0</v>
      </c>
      <c r="L76" s="68">
        <f t="shared" si="15"/>
        <v>0</v>
      </c>
      <c r="M76" s="126"/>
      <c r="N76" s="69">
        <f t="shared" si="16"/>
        <v>0</v>
      </c>
      <c r="O76" s="109"/>
    </row>
    <row r="77" spans="2:15" ht="15.75" x14ac:dyDescent="0.25">
      <c r="B77" s="27" t="s">
        <v>429</v>
      </c>
      <c r="C77" s="209"/>
      <c r="D77" t="s">
        <v>297</v>
      </c>
      <c r="E77" s="125"/>
      <c r="F77" s="126"/>
      <c r="G77" s="126"/>
      <c r="H77" s="74">
        <f t="shared" si="13"/>
        <v>0</v>
      </c>
      <c r="I77" s="126"/>
      <c r="J77" s="126"/>
      <c r="K77" s="68">
        <f t="shared" si="14"/>
        <v>0</v>
      </c>
      <c r="L77" s="68">
        <f t="shared" si="15"/>
        <v>0</v>
      </c>
      <c r="M77" s="126"/>
      <c r="N77" s="69">
        <f t="shared" si="16"/>
        <v>0</v>
      </c>
      <c r="O77" s="109"/>
    </row>
    <row r="78" spans="2:15" ht="15.75" x14ac:dyDescent="0.25">
      <c r="B78" s="27" t="s">
        <v>76</v>
      </c>
      <c r="C78" s="209"/>
      <c r="D78" t="s">
        <v>298</v>
      </c>
      <c r="E78" s="125"/>
      <c r="F78" s="126"/>
      <c r="G78" s="126"/>
      <c r="H78" s="74">
        <f t="shared" si="13"/>
        <v>0</v>
      </c>
      <c r="I78" s="126"/>
      <c r="J78" s="126"/>
      <c r="K78" s="68">
        <v>0</v>
      </c>
      <c r="L78" s="68">
        <f t="shared" si="15"/>
        <v>0</v>
      </c>
      <c r="M78" s="126"/>
      <c r="N78" s="69">
        <f t="shared" si="16"/>
        <v>0</v>
      </c>
      <c r="O78" s="109"/>
    </row>
    <row r="79" spans="2:15" ht="15.75" x14ac:dyDescent="0.25">
      <c r="B79" s="27" t="s">
        <v>210</v>
      </c>
      <c r="C79" s="209"/>
      <c r="D79" t="s">
        <v>299</v>
      </c>
      <c r="E79" s="125"/>
      <c r="F79" s="126"/>
      <c r="G79" s="126"/>
      <c r="H79" s="74">
        <f t="shared" si="13"/>
        <v>0</v>
      </c>
      <c r="I79" s="126"/>
      <c r="J79" s="126"/>
      <c r="K79" s="68">
        <f t="shared" ref="K79:K142" si="17">I79+J79</f>
        <v>0</v>
      </c>
      <c r="L79" s="68">
        <f t="shared" si="15"/>
        <v>0</v>
      </c>
      <c r="M79" s="126"/>
      <c r="N79" s="69">
        <f t="shared" si="16"/>
        <v>0</v>
      </c>
      <c r="O79" s="109"/>
    </row>
    <row r="80" spans="2:15" ht="15.75" x14ac:dyDescent="0.25">
      <c r="B80" s="27" t="s">
        <v>211</v>
      </c>
      <c r="C80" s="209"/>
      <c r="D80" t="s">
        <v>300</v>
      </c>
      <c r="E80" s="125"/>
      <c r="F80" s="126"/>
      <c r="G80" s="126"/>
      <c r="H80" s="74">
        <f t="shared" si="13"/>
        <v>0</v>
      </c>
      <c r="I80" s="126"/>
      <c r="J80" s="126"/>
      <c r="K80" s="68">
        <f t="shared" si="17"/>
        <v>0</v>
      </c>
      <c r="L80" s="68">
        <f t="shared" si="15"/>
        <v>0</v>
      </c>
      <c r="M80" s="126"/>
      <c r="N80" s="69">
        <f t="shared" si="16"/>
        <v>0</v>
      </c>
      <c r="O80" s="109"/>
    </row>
    <row r="81" spans="2:15" ht="15.75" x14ac:dyDescent="0.25">
      <c r="B81" s="27" t="s">
        <v>212</v>
      </c>
      <c r="C81" s="209"/>
      <c r="D81" t="s">
        <v>301</v>
      </c>
      <c r="E81" s="125"/>
      <c r="F81" s="126"/>
      <c r="G81" s="126"/>
      <c r="H81" s="74">
        <f t="shared" si="13"/>
        <v>0</v>
      </c>
      <c r="I81" s="126"/>
      <c r="J81" s="126"/>
      <c r="K81" s="68">
        <f t="shared" si="17"/>
        <v>0</v>
      </c>
      <c r="L81" s="68">
        <f t="shared" si="15"/>
        <v>0</v>
      </c>
      <c r="M81" s="126"/>
      <c r="N81" s="69">
        <f t="shared" si="16"/>
        <v>0</v>
      </c>
      <c r="O81" s="109"/>
    </row>
    <row r="82" spans="2:15" ht="15.75" x14ac:dyDescent="0.25">
      <c r="B82" s="27" t="s">
        <v>213</v>
      </c>
      <c r="C82" s="209"/>
      <c r="D82" t="s">
        <v>302</v>
      </c>
      <c r="E82" s="125"/>
      <c r="F82" s="126"/>
      <c r="G82" s="126"/>
      <c r="H82" s="74">
        <f t="shared" si="13"/>
        <v>0</v>
      </c>
      <c r="I82" s="126"/>
      <c r="J82" s="126"/>
      <c r="K82" s="68">
        <f t="shared" si="17"/>
        <v>0</v>
      </c>
      <c r="L82" s="68">
        <f t="shared" si="15"/>
        <v>0</v>
      </c>
      <c r="M82" s="126"/>
      <c r="N82" s="69">
        <f t="shared" si="16"/>
        <v>0</v>
      </c>
      <c r="O82" s="109"/>
    </row>
    <row r="83" spans="2:15" ht="15.75" x14ac:dyDescent="0.25">
      <c r="B83" s="27" t="s">
        <v>214</v>
      </c>
      <c r="C83" s="209"/>
      <c r="D83" t="s">
        <v>303</v>
      </c>
      <c r="E83" s="125"/>
      <c r="F83" s="126"/>
      <c r="G83" s="126"/>
      <c r="H83" s="74">
        <f t="shared" si="13"/>
        <v>0</v>
      </c>
      <c r="I83" s="126"/>
      <c r="J83" s="126"/>
      <c r="K83" s="68">
        <f t="shared" si="17"/>
        <v>0</v>
      </c>
      <c r="L83" s="68">
        <f t="shared" si="15"/>
        <v>0</v>
      </c>
      <c r="M83" s="126"/>
      <c r="N83" s="69">
        <f t="shared" si="16"/>
        <v>0</v>
      </c>
      <c r="O83" s="109"/>
    </row>
    <row r="84" spans="2:15" ht="15.75" x14ac:dyDescent="0.25">
      <c r="B84" s="27" t="s">
        <v>215</v>
      </c>
      <c r="C84" s="209"/>
      <c r="D84" t="s">
        <v>304</v>
      </c>
      <c r="E84" s="125"/>
      <c r="F84" s="126"/>
      <c r="G84" s="126"/>
      <c r="H84" s="74">
        <f t="shared" si="13"/>
        <v>0</v>
      </c>
      <c r="I84" s="126"/>
      <c r="J84" s="126"/>
      <c r="K84" s="68">
        <f t="shared" si="17"/>
        <v>0</v>
      </c>
      <c r="L84" s="68">
        <f t="shared" si="15"/>
        <v>0</v>
      </c>
      <c r="M84" s="126"/>
      <c r="N84" s="69">
        <f t="shared" si="16"/>
        <v>0</v>
      </c>
      <c r="O84" s="109"/>
    </row>
    <row r="85" spans="2:15" ht="15.75" x14ac:dyDescent="0.25">
      <c r="B85" s="27" t="s">
        <v>216</v>
      </c>
      <c r="C85" s="209"/>
      <c r="D85" t="s">
        <v>305</v>
      </c>
      <c r="E85" s="125"/>
      <c r="F85" s="126"/>
      <c r="G85" s="126"/>
      <c r="H85" s="74">
        <f t="shared" si="13"/>
        <v>0</v>
      </c>
      <c r="I85" s="126"/>
      <c r="J85" s="126"/>
      <c r="K85" s="68">
        <f t="shared" si="17"/>
        <v>0</v>
      </c>
      <c r="L85" s="68">
        <f>+H85-K85</f>
        <v>0</v>
      </c>
      <c r="M85" s="126"/>
      <c r="N85" s="69">
        <f>+L85-M85</f>
        <v>0</v>
      </c>
      <c r="O85" s="109"/>
    </row>
    <row r="86" spans="2:15" ht="15.75" x14ac:dyDescent="0.25">
      <c r="B86" s="27" t="s">
        <v>430</v>
      </c>
      <c r="C86" s="209"/>
      <c r="D86" t="s">
        <v>306</v>
      </c>
      <c r="E86" s="125"/>
      <c r="F86" s="126"/>
      <c r="G86" s="126"/>
      <c r="H86" s="74">
        <f t="shared" si="13"/>
        <v>0</v>
      </c>
      <c r="I86" s="126"/>
      <c r="J86" s="126"/>
      <c r="K86" s="68">
        <f t="shared" si="17"/>
        <v>0</v>
      </c>
      <c r="L86" s="68">
        <f t="shared" si="15"/>
        <v>0</v>
      </c>
      <c r="M86" s="126"/>
      <c r="N86" s="69">
        <f t="shared" si="16"/>
        <v>0</v>
      </c>
      <c r="O86" s="109"/>
    </row>
    <row r="87" spans="2:15" ht="15.75" x14ac:dyDescent="0.25">
      <c r="B87" s="27" t="s">
        <v>55</v>
      </c>
      <c r="C87" s="209"/>
      <c r="D87" t="s">
        <v>307</v>
      </c>
      <c r="E87" s="125"/>
      <c r="F87" s="126"/>
      <c r="G87" s="126"/>
      <c r="H87" s="74">
        <f t="shared" si="13"/>
        <v>0</v>
      </c>
      <c r="I87" s="126"/>
      <c r="J87" s="126"/>
      <c r="K87" s="68">
        <f t="shared" si="17"/>
        <v>0</v>
      </c>
      <c r="L87" s="68">
        <f>+H87-K87</f>
        <v>0</v>
      </c>
      <c r="M87" s="126"/>
      <c r="N87" s="69">
        <f>+L87-M87</f>
        <v>0</v>
      </c>
      <c r="O87" s="109"/>
    </row>
    <row r="88" spans="2:15" ht="15.75" x14ac:dyDescent="0.25">
      <c r="B88" s="27" t="s">
        <v>217</v>
      </c>
      <c r="C88" s="209"/>
      <c r="D88" t="s">
        <v>308</v>
      </c>
      <c r="E88" s="125"/>
      <c r="F88" s="126"/>
      <c r="G88" s="126"/>
      <c r="H88" s="74">
        <f t="shared" si="13"/>
        <v>0</v>
      </c>
      <c r="I88" s="126"/>
      <c r="J88" s="126"/>
      <c r="K88" s="68">
        <f t="shared" si="17"/>
        <v>0</v>
      </c>
      <c r="L88" s="68">
        <f t="shared" si="15"/>
        <v>0</v>
      </c>
      <c r="M88" s="126"/>
      <c r="N88" s="69">
        <f t="shared" si="16"/>
        <v>0</v>
      </c>
      <c r="O88" s="109"/>
    </row>
    <row r="89" spans="2:15" ht="15.75" x14ac:dyDescent="0.25">
      <c r="B89" s="27" t="s">
        <v>218</v>
      </c>
      <c r="C89" s="209"/>
      <c r="D89" t="s">
        <v>309</v>
      </c>
      <c r="E89" s="125"/>
      <c r="F89" s="126"/>
      <c r="G89" s="126"/>
      <c r="H89" s="74">
        <f t="shared" si="13"/>
        <v>0</v>
      </c>
      <c r="I89" s="126"/>
      <c r="J89" s="126"/>
      <c r="K89" s="68">
        <f t="shared" si="17"/>
        <v>0</v>
      </c>
      <c r="L89" s="68">
        <f>+H89-K89</f>
        <v>0</v>
      </c>
      <c r="M89" s="126"/>
      <c r="N89" s="69">
        <f>+L89-M89</f>
        <v>0</v>
      </c>
      <c r="O89" s="109"/>
    </row>
    <row r="90" spans="2:15" ht="15.75" x14ac:dyDescent="0.25">
      <c r="B90" s="27" t="s">
        <v>219</v>
      </c>
      <c r="C90" s="209"/>
      <c r="D90" t="s">
        <v>310</v>
      </c>
      <c r="E90" s="125"/>
      <c r="F90" s="126"/>
      <c r="G90" s="126"/>
      <c r="H90" s="74">
        <f t="shared" si="13"/>
        <v>0</v>
      </c>
      <c r="I90" s="126"/>
      <c r="J90" s="126"/>
      <c r="K90" s="68">
        <f t="shared" si="17"/>
        <v>0</v>
      </c>
      <c r="L90" s="68">
        <f t="shared" si="15"/>
        <v>0</v>
      </c>
      <c r="M90" s="126"/>
      <c r="N90" s="69">
        <f t="shared" si="16"/>
        <v>0</v>
      </c>
      <c r="O90" s="109"/>
    </row>
    <row r="91" spans="2:15" ht="15.75" x14ac:dyDescent="0.25">
      <c r="B91" s="27" t="s">
        <v>220</v>
      </c>
      <c r="C91" s="209"/>
      <c r="D91" t="s">
        <v>311</v>
      </c>
      <c r="E91" s="125"/>
      <c r="F91" s="126"/>
      <c r="G91" s="126"/>
      <c r="H91" s="74">
        <f t="shared" si="13"/>
        <v>0</v>
      </c>
      <c r="I91" s="126"/>
      <c r="J91" s="126"/>
      <c r="K91" s="68">
        <f t="shared" si="17"/>
        <v>0</v>
      </c>
      <c r="L91" s="68">
        <f t="shared" si="15"/>
        <v>0</v>
      </c>
      <c r="M91" s="126"/>
      <c r="N91" s="69">
        <f t="shared" si="16"/>
        <v>0</v>
      </c>
      <c r="O91" s="109"/>
    </row>
    <row r="92" spans="2:15" ht="15.75" x14ac:dyDescent="0.25">
      <c r="B92" s="27" t="s">
        <v>221</v>
      </c>
      <c r="C92" s="209"/>
      <c r="D92" t="s">
        <v>312</v>
      </c>
      <c r="E92" s="125"/>
      <c r="F92" s="126"/>
      <c r="G92" s="126"/>
      <c r="H92" s="74">
        <f t="shared" si="13"/>
        <v>0</v>
      </c>
      <c r="I92" s="126"/>
      <c r="J92" s="126"/>
      <c r="K92" s="68">
        <f t="shared" si="17"/>
        <v>0</v>
      </c>
      <c r="L92" s="68">
        <f t="shared" si="15"/>
        <v>0</v>
      </c>
      <c r="M92" s="126"/>
      <c r="N92" s="69">
        <f t="shared" si="16"/>
        <v>0</v>
      </c>
      <c r="O92" s="109"/>
    </row>
    <row r="93" spans="2:15" ht="15.75" x14ac:dyDescent="0.25">
      <c r="B93" s="27" t="s">
        <v>222</v>
      </c>
      <c r="C93" s="209"/>
      <c r="D93" t="s">
        <v>313</v>
      </c>
      <c r="E93" s="125"/>
      <c r="F93" s="126"/>
      <c r="G93" s="126"/>
      <c r="H93" s="74">
        <f t="shared" si="13"/>
        <v>0</v>
      </c>
      <c r="I93" s="126"/>
      <c r="J93" s="126"/>
      <c r="K93" s="68">
        <f t="shared" si="17"/>
        <v>0</v>
      </c>
      <c r="L93" s="68">
        <f>+H93-K93</f>
        <v>0</v>
      </c>
      <c r="M93" s="126"/>
      <c r="N93" s="69">
        <f>+L93-M93</f>
        <v>0</v>
      </c>
      <c r="O93" s="109"/>
    </row>
    <row r="94" spans="2:15" ht="15.75" x14ac:dyDescent="0.25">
      <c r="B94" s="27" t="s">
        <v>223</v>
      </c>
      <c r="C94" s="209"/>
      <c r="D94" t="s">
        <v>314</v>
      </c>
      <c r="E94" s="125"/>
      <c r="F94" s="126"/>
      <c r="G94" s="126"/>
      <c r="H94" s="74">
        <f t="shared" si="13"/>
        <v>0</v>
      </c>
      <c r="I94" s="126"/>
      <c r="J94" s="126"/>
      <c r="K94" s="68">
        <f t="shared" si="17"/>
        <v>0</v>
      </c>
      <c r="L94" s="68">
        <f>+H94-K94</f>
        <v>0</v>
      </c>
      <c r="M94" s="126"/>
      <c r="N94" s="69">
        <f>+L94-M94</f>
        <v>0</v>
      </c>
      <c r="O94" s="109"/>
    </row>
    <row r="95" spans="2:15" ht="15.75" x14ac:dyDescent="0.25">
      <c r="B95" s="27" t="s">
        <v>224</v>
      </c>
      <c r="C95" s="209"/>
      <c r="D95" t="s">
        <v>315</v>
      </c>
      <c r="E95" s="125"/>
      <c r="F95" s="126"/>
      <c r="G95" s="126"/>
      <c r="H95" s="74">
        <f t="shared" si="13"/>
        <v>0</v>
      </c>
      <c r="I95" s="126"/>
      <c r="J95" s="126"/>
      <c r="K95" s="68">
        <f t="shared" si="17"/>
        <v>0</v>
      </c>
      <c r="L95" s="68">
        <f>+H95-K95</f>
        <v>0</v>
      </c>
      <c r="M95" s="126"/>
      <c r="N95" s="69">
        <f>+L95-M95</f>
        <v>0</v>
      </c>
      <c r="O95" s="109"/>
    </row>
    <row r="96" spans="2:15" ht="15.75" x14ac:dyDescent="0.25">
      <c r="B96" s="27" t="s">
        <v>225</v>
      </c>
      <c r="C96" s="209"/>
      <c r="D96" t="s">
        <v>316</v>
      </c>
      <c r="E96" s="125"/>
      <c r="F96" s="126"/>
      <c r="G96" s="126"/>
      <c r="H96" s="74">
        <f t="shared" si="13"/>
        <v>0</v>
      </c>
      <c r="I96" s="126"/>
      <c r="J96" s="126"/>
      <c r="K96" s="68">
        <f t="shared" si="17"/>
        <v>0</v>
      </c>
      <c r="L96" s="68">
        <f>+H96-K96</f>
        <v>0</v>
      </c>
      <c r="M96" s="126"/>
      <c r="N96" s="69">
        <f>+L96-M96</f>
        <v>0</v>
      </c>
      <c r="O96" s="109"/>
    </row>
    <row r="97" spans="2:15" ht="15.75" x14ac:dyDescent="0.25">
      <c r="B97" s="27" t="s">
        <v>226</v>
      </c>
      <c r="C97" s="209"/>
      <c r="D97" t="s">
        <v>383</v>
      </c>
      <c r="E97" s="125"/>
      <c r="F97" s="126"/>
      <c r="G97" s="126"/>
      <c r="H97" s="74">
        <f t="shared" si="13"/>
        <v>0</v>
      </c>
      <c r="I97" s="126"/>
      <c r="J97" s="126"/>
      <c r="K97" s="68">
        <f t="shared" si="17"/>
        <v>0</v>
      </c>
      <c r="L97" s="68">
        <f>+H97-K97</f>
        <v>0</v>
      </c>
      <c r="M97" s="126"/>
      <c r="N97" s="69">
        <f>+L97-M97</f>
        <v>0</v>
      </c>
      <c r="O97" s="109"/>
    </row>
    <row r="98" spans="2:15" ht="15.75" x14ac:dyDescent="0.25">
      <c r="B98" s="27" t="s">
        <v>37</v>
      </c>
      <c r="C98" s="209"/>
      <c r="D98" t="s">
        <v>317</v>
      </c>
      <c r="E98" s="125"/>
      <c r="F98" s="126"/>
      <c r="G98" s="126"/>
      <c r="H98" s="74">
        <f t="shared" si="13"/>
        <v>0</v>
      </c>
      <c r="I98" s="126"/>
      <c r="J98" s="126"/>
      <c r="K98" s="68">
        <f t="shared" si="17"/>
        <v>0</v>
      </c>
      <c r="L98" s="68">
        <f t="shared" si="15"/>
        <v>0</v>
      </c>
      <c r="M98" s="126"/>
      <c r="N98" s="69">
        <f t="shared" si="16"/>
        <v>0</v>
      </c>
      <c r="O98" s="109"/>
    </row>
    <row r="99" spans="2:15" ht="15.75" x14ac:dyDescent="0.25">
      <c r="B99" s="27" t="s">
        <v>227</v>
      </c>
      <c r="C99" s="209"/>
      <c r="D99" t="s">
        <v>318</v>
      </c>
      <c r="E99" s="125"/>
      <c r="F99" s="126"/>
      <c r="G99" s="126"/>
      <c r="H99" s="74">
        <f t="shared" si="13"/>
        <v>0</v>
      </c>
      <c r="I99" s="126"/>
      <c r="J99" s="126"/>
      <c r="K99" s="68">
        <f t="shared" si="17"/>
        <v>0</v>
      </c>
      <c r="L99" s="68">
        <f t="shared" si="15"/>
        <v>0</v>
      </c>
      <c r="M99" s="126"/>
      <c r="N99" s="69">
        <f t="shared" si="16"/>
        <v>0</v>
      </c>
      <c r="O99" s="21"/>
    </row>
    <row r="100" spans="2:15" ht="15.75" x14ac:dyDescent="0.25">
      <c r="B100" s="27" t="s">
        <v>228</v>
      </c>
      <c r="C100" s="209"/>
      <c r="D100" t="s">
        <v>384</v>
      </c>
      <c r="E100" s="125"/>
      <c r="F100" s="126"/>
      <c r="G100" s="126"/>
      <c r="H100" s="74">
        <f t="shared" si="13"/>
        <v>0</v>
      </c>
      <c r="I100" s="126"/>
      <c r="J100" s="126"/>
      <c r="K100" s="68">
        <f t="shared" si="17"/>
        <v>0</v>
      </c>
      <c r="L100" s="68">
        <f t="shared" si="15"/>
        <v>0</v>
      </c>
      <c r="M100" s="126"/>
      <c r="N100" s="69">
        <f t="shared" si="16"/>
        <v>0</v>
      </c>
      <c r="O100" s="109"/>
    </row>
    <row r="101" spans="2:15" ht="15.75" x14ac:dyDescent="0.25">
      <c r="B101" s="27" t="s">
        <v>229</v>
      </c>
      <c r="C101" s="209"/>
      <c r="D101" t="s">
        <v>319</v>
      </c>
      <c r="E101" s="125"/>
      <c r="F101" s="126"/>
      <c r="G101" s="126"/>
      <c r="H101" s="74">
        <f t="shared" si="13"/>
        <v>0</v>
      </c>
      <c r="I101" s="126"/>
      <c r="J101" s="126"/>
      <c r="K101" s="68">
        <f t="shared" si="17"/>
        <v>0</v>
      </c>
      <c r="L101" s="68">
        <f>+H101-K101</f>
        <v>0</v>
      </c>
      <c r="M101" s="126"/>
      <c r="N101" s="69">
        <f>+L101-M101</f>
        <v>0</v>
      </c>
      <c r="O101" s="109"/>
    </row>
    <row r="102" spans="2:15" ht="15.75" x14ac:dyDescent="0.25">
      <c r="B102" s="27" t="s">
        <v>230</v>
      </c>
      <c r="C102" s="209"/>
      <c r="D102" t="s">
        <v>320</v>
      </c>
      <c r="E102" s="125"/>
      <c r="F102" s="126"/>
      <c r="G102" s="126"/>
      <c r="H102" s="74">
        <f t="shared" si="13"/>
        <v>0</v>
      </c>
      <c r="I102" s="126"/>
      <c r="J102" s="126"/>
      <c r="K102" s="68">
        <f t="shared" si="17"/>
        <v>0</v>
      </c>
      <c r="L102" s="68">
        <f t="shared" si="15"/>
        <v>0</v>
      </c>
      <c r="M102" s="126"/>
      <c r="N102" s="69">
        <f t="shared" si="16"/>
        <v>0</v>
      </c>
      <c r="O102" s="109"/>
    </row>
    <row r="103" spans="2:15" ht="15.75" x14ac:dyDescent="0.25">
      <c r="B103" s="27" t="s">
        <v>231</v>
      </c>
      <c r="C103" s="209"/>
      <c r="D103" t="s">
        <v>321</v>
      </c>
      <c r="E103" s="125"/>
      <c r="F103" s="126"/>
      <c r="G103" s="126"/>
      <c r="H103" s="74">
        <f t="shared" si="13"/>
        <v>0</v>
      </c>
      <c r="I103" s="126"/>
      <c r="J103" s="126"/>
      <c r="K103" s="68">
        <f t="shared" si="17"/>
        <v>0</v>
      </c>
      <c r="L103" s="68">
        <f t="shared" si="15"/>
        <v>0</v>
      </c>
      <c r="M103" s="126"/>
      <c r="N103" s="69">
        <f t="shared" si="16"/>
        <v>0</v>
      </c>
      <c r="O103" s="109"/>
    </row>
    <row r="104" spans="2:15" ht="15.75" x14ac:dyDescent="0.25">
      <c r="B104" s="27" t="s">
        <v>232</v>
      </c>
      <c r="C104" s="209"/>
      <c r="D104" t="s">
        <v>322</v>
      </c>
      <c r="E104" s="125"/>
      <c r="F104" s="126"/>
      <c r="G104" s="126"/>
      <c r="H104" s="74">
        <f t="shared" si="13"/>
        <v>0</v>
      </c>
      <c r="I104" s="126"/>
      <c r="J104" s="126"/>
      <c r="K104" s="68">
        <f t="shared" si="17"/>
        <v>0</v>
      </c>
      <c r="L104" s="68">
        <f t="shared" si="15"/>
        <v>0</v>
      </c>
      <c r="M104" s="126"/>
      <c r="N104" s="69">
        <f t="shared" si="16"/>
        <v>0</v>
      </c>
      <c r="O104" s="109"/>
    </row>
    <row r="105" spans="2:15" ht="15.75" x14ac:dyDescent="0.25">
      <c r="B105" s="27" t="s">
        <v>431</v>
      </c>
      <c r="C105" s="209"/>
      <c r="D105" t="s">
        <v>323</v>
      </c>
      <c r="E105" s="125"/>
      <c r="F105" s="126"/>
      <c r="G105" s="126"/>
      <c r="H105" s="74">
        <f t="shared" si="13"/>
        <v>0</v>
      </c>
      <c r="I105" s="126"/>
      <c r="J105" s="127"/>
      <c r="K105" s="68">
        <f t="shared" si="17"/>
        <v>0</v>
      </c>
      <c r="L105" s="68">
        <f t="shared" si="15"/>
        <v>0</v>
      </c>
      <c r="M105" s="127"/>
      <c r="N105" s="69">
        <f t="shared" si="16"/>
        <v>0</v>
      </c>
      <c r="O105" s="109"/>
    </row>
    <row r="106" spans="2:15" ht="15.75" x14ac:dyDescent="0.25">
      <c r="B106" s="27" t="s">
        <v>233</v>
      </c>
      <c r="C106" s="209"/>
      <c r="D106" t="s">
        <v>324</v>
      </c>
      <c r="E106" s="125"/>
      <c r="F106" s="126"/>
      <c r="G106" s="126"/>
      <c r="H106" s="74">
        <f t="shared" si="13"/>
        <v>0</v>
      </c>
      <c r="I106" s="126"/>
      <c r="J106" s="126"/>
      <c r="K106" s="68">
        <f t="shared" si="17"/>
        <v>0</v>
      </c>
      <c r="L106" s="68">
        <f t="shared" si="15"/>
        <v>0</v>
      </c>
      <c r="M106" s="126"/>
      <c r="N106" s="69">
        <f t="shared" si="16"/>
        <v>0</v>
      </c>
      <c r="O106" s="109"/>
    </row>
    <row r="107" spans="2:15" ht="15.75" x14ac:dyDescent="0.25">
      <c r="B107" s="27" t="s">
        <v>77</v>
      </c>
      <c r="C107" s="209"/>
      <c r="D107" t="s">
        <v>325</v>
      </c>
      <c r="E107" s="125"/>
      <c r="F107" s="126"/>
      <c r="G107" s="126"/>
      <c r="H107" s="74">
        <f t="shared" si="13"/>
        <v>0</v>
      </c>
      <c r="I107" s="126"/>
      <c r="J107" s="126"/>
      <c r="K107" s="68">
        <f t="shared" si="17"/>
        <v>0</v>
      </c>
      <c r="L107" s="68">
        <f t="shared" si="15"/>
        <v>0</v>
      </c>
      <c r="M107" s="126"/>
      <c r="N107" s="69">
        <f t="shared" si="16"/>
        <v>0</v>
      </c>
      <c r="O107" s="109"/>
    </row>
    <row r="108" spans="2:15" ht="15.75" x14ac:dyDescent="0.25">
      <c r="B108" s="27" t="s">
        <v>432</v>
      </c>
      <c r="C108" s="209"/>
      <c r="D108" t="s">
        <v>385</v>
      </c>
      <c r="E108" s="125"/>
      <c r="F108" s="126"/>
      <c r="G108" s="126"/>
      <c r="H108" s="74">
        <f t="shared" si="13"/>
        <v>0</v>
      </c>
      <c r="I108" s="126"/>
      <c r="J108" s="126"/>
      <c r="K108" s="68">
        <f t="shared" si="17"/>
        <v>0</v>
      </c>
      <c r="L108" s="68">
        <f t="shared" si="15"/>
        <v>0</v>
      </c>
      <c r="M108" s="126"/>
      <c r="N108" s="69">
        <f t="shared" si="16"/>
        <v>0</v>
      </c>
      <c r="O108" s="109"/>
    </row>
    <row r="109" spans="2:15" ht="15.75" x14ac:dyDescent="0.25">
      <c r="B109" s="27" t="s">
        <v>234</v>
      </c>
      <c r="C109" s="209"/>
      <c r="D109" t="s">
        <v>386</v>
      </c>
      <c r="E109" s="125"/>
      <c r="F109" s="126"/>
      <c r="G109" s="126"/>
      <c r="H109" s="74">
        <f t="shared" si="13"/>
        <v>0</v>
      </c>
      <c r="I109" s="126"/>
      <c r="J109" s="126"/>
      <c r="K109" s="68">
        <f t="shared" si="17"/>
        <v>0</v>
      </c>
      <c r="L109" s="68">
        <f t="shared" si="15"/>
        <v>0</v>
      </c>
      <c r="M109" s="126"/>
      <c r="N109" s="69">
        <f t="shared" si="16"/>
        <v>0</v>
      </c>
      <c r="O109" s="109"/>
    </row>
    <row r="110" spans="2:15" ht="15.75" x14ac:dyDescent="0.25">
      <c r="B110" s="27" t="s">
        <v>38</v>
      </c>
      <c r="C110" s="209"/>
      <c r="D110" t="s">
        <v>387</v>
      </c>
      <c r="E110" s="125"/>
      <c r="F110" s="126"/>
      <c r="G110" s="126"/>
      <c r="H110" s="74">
        <f t="shared" si="13"/>
        <v>0</v>
      </c>
      <c r="I110" s="126"/>
      <c r="J110" s="126"/>
      <c r="K110" s="68">
        <f t="shared" si="17"/>
        <v>0</v>
      </c>
      <c r="L110" s="68">
        <f t="shared" si="15"/>
        <v>0</v>
      </c>
      <c r="M110" s="126"/>
      <c r="N110" s="69">
        <f t="shared" si="16"/>
        <v>0</v>
      </c>
      <c r="O110" s="109"/>
    </row>
    <row r="111" spans="2:15" ht="15.75" x14ac:dyDescent="0.25">
      <c r="B111" s="27" t="s">
        <v>235</v>
      </c>
      <c r="C111" s="209"/>
      <c r="D111" t="s">
        <v>388</v>
      </c>
      <c r="E111" s="125"/>
      <c r="F111" s="126"/>
      <c r="G111" s="126"/>
      <c r="H111" s="74">
        <f t="shared" si="13"/>
        <v>0</v>
      </c>
      <c r="I111" s="126"/>
      <c r="J111" s="126"/>
      <c r="K111" s="68">
        <f t="shared" si="17"/>
        <v>0</v>
      </c>
      <c r="L111" s="68">
        <f t="shared" si="15"/>
        <v>0</v>
      </c>
      <c r="M111" s="126"/>
      <c r="N111" s="69">
        <f t="shared" si="16"/>
        <v>0</v>
      </c>
      <c r="O111" s="109"/>
    </row>
    <row r="112" spans="2:15" ht="15.75" x14ac:dyDescent="0.25">
      <c r="B112" s="27" t="s">
        <v>236</v>
      </c>
      <c r="C112" s="209"/>
      <c r="D112" t="s">
        <v>389</v>
      </c>
      <c r="E112" s="125"/>
      <c r="F112" s="126"/>
      <c r="G112" s="126"/>
      <c r="H112" s="74">
        <f t="shared" si="13"/>
        <v>0</v>
      </c>
      <c r="I112" s="126"/>
      <c r="J112" s="126"/>
      <c r="K112" s="68">
        <f t="shared" si="17"/>
        <v>0</v>
      </c>
      <c r="L112" s="68">
        <f t="shared" si="15"/>
        <v>0</v>
      </c>
      <c r="M112" s="126"/>
      <c r="N112" s="69">
        <f t="shared" si="16"/>
        <v>0</v>
      </c>
      <c r="O112" s="109"/>
    </row>
    <row r="113" spans="2:15" ht="15.75" x14ac:dyDescent="0.25">
      <c r="B113" s="27" t="s">
        <v>237</v>
      </c>
      <c r="C113" s="209"/>
      <c r="D113" t="s">
        <v>326</v>
      </c>
      <c r="E113" s="125"/>
      <c r="F113" s="126"/>
      <c r="G113" s="126"/>
      <c r="H113" s="74">
        <f t="shared" si="13"/>
        <v>0</v>
      </c>
      <c r="I113" s="126"/>
      <c r="J113" s="126"/>
      <c r="K113" s="68">
        <f t="shared" si="17"/>
        <v>0</v>
      </c>
      <c r="L113" s="68">
        <f>+H113-K113</f>
        <v>0</v>
      </c>
      <c r="M113" s="126"/>
      <c r="N113" s="69">
        <f>+L113-M113</f>
        <v>0</v>
      </c>
      <c r="O113" s="109"/>
    </row>
    <row r="114" spans="2:15" ht="15.75" x14ac:dyDescent="0.25">
      <c r="B114" s="27" t="s">
        <v>238</v>
      </c>
      <c r="C114" s="209"/>
      <c r="D114" t="s">
        <v>327</v>
      </c>
      <c r="E114" s="125"/>
      <c r="F114" s="126"/>
      <c r="G114" s="126"/>
      <c r="H114" s="74">
        <f t="shared" si="13"/>
        <v>0</v>
      </c>
      <c r="I114" s="126"/>
      <c r="J114" s="126"/>
      <c r="K114" s="68">
        <f t="shared" si="17"/>
        <v>0</v>
      </c>
      <c r="L114" s="68">
        <f t="shared" si="15"/>
        <v>0</v>
      </c>
      <c r="M114" s="126"/>
      <c r="N114" s="69">
        <f t="shared" si="16"/>
        <v>0</v>
      </c>
      <c r="O114" s="109"/>
    </row>
    <row r="115" spans="2:15" ht="15.75" x14ac:dyDescent="0.25">
      <c r="B115" s="27" t="s">
        <v>239</v>
      </c>
      <c r="C115" s="209"/>
      <c r="D115" t="s">
        <v>328</v>
      </c>
      <c r="E115" s="125"/>
      <c r="F115" s="126"/>
      <c r="G115" s="126"/>
      <c r="H115" s="74">
        <f t="shared" si="13"/>
        <v>0</v>
      </c>
      <c r="I115" s="126"/>
      <c r="J115" s="126"/>
      <c r="K115" s="68">
        <f t="shared" si="17"/>
        <v>0</v>
      </c>
      <c r="L115" s="68">
        <f t="shared" si="15"/>
        <v>0</v>
      </c>
      <c r="M115" s="126"/>
      <c r="N115" s="69">
        <f t="shared" si="16"/>
        <v>0</v>
      </c>
      <c r="O115" s="109"/>
    </row>
    <row r="116" spans="2:15" ht="15.75" x14ac:dyDescent="0.25">
      <c r="B116" s="27" t="s">
        <v>240</v>
      </c>
      <c r="C116" s="209"/>
      <c r="D116" t="s">
        <v>329</v>
      </c>
      <c r="E116" s="125"/>
      <c r="F116" s="126"/>
      <c r="G116" s="126"/>
      <c r="H116" s="74">
        <f t="shared" si="13"/>
        <v>0</v>
      </c>
      <c r="I116" s="126"/>
      <c r="J116" s="126"/>
      <c r="K116" s="68">
        <f t="shared" si="17"/>
        <v>0</v>
      </c>
      <c r="L116" s="68">
        <f t="shared" si="15"/>
        <v>0</v>
      </c>
      <c r="M116" s="126"/>
      <c r="N116" s="69">
        <f t="shared" si="16"/>
        <v>0</v>
      </c>
      <c r="O116" s="109"/>
    </row>
    <row r="117" spans="2:15" ht="15.75" x14ac:dyDescent="0.25">
      <c r="B117" s="27" t="s">
        <v>241</v>
      </c>
      <c r="C117" s="209"/>
      <c r="D117" t="s">
        <v>330</v>
      </c>
      <c r="E117" s="125"/>
      <c r="F117" s="126"/>
      <c r="G117" s="126"/>
      <c r="H117" s="74">
        <f t="shared" si="13"/>
        <v>0</v>
      </c>
      <c r="I117" s="126"/>
      <c r="J117" s="126"/>
      <c r="K117" s="68">
        <f t="shared" si="17"/>
        <v>0</v>
      </c>
      <c r="L117" s="68">
        <f t="shared" si="15"/>
        <v>0</v>
      </c>
      <c r="M117" s="126"/>
      <c r="N117" s="69">
        <f t="shared" si="16"/>
        <v>0</v>
      </c>
      <c r="O117" s="109"/>
    </row>
    <row r="118" spans="2:15" ht="15.75" x14ac:dyDescent="0.25">
      <c r="B118" s="27" t="s">
        <v>242</v>
      </c>
      <c r="C118" s="209"/>
      <c r="D118" t="s">
        <v>331</v>
      </c>
      <c r="E118" s="125"/>
      <c r="F118" s="126"/>
      <c r="G118" s="126"/>
      <c r="H118" s="74">
        <f t="shared" si="13"/>
        <v>0</v>
      </c>
      <c r="I118" s="126"/>
      <c r="J118" s="126"/>
      <c r="K118" s="68">
        <f t="shared" si="17"/>
        <v>0</v>
      </c>
      <c r="L118" s="68">
        <f>+H118-K118</f>
        <v>0</v>
      </c>
      <c r="M118" s="126"/>
      <c r="N118" s="69">
        <f>+L118-M118</f>
        <v>0</v>
      </c>
      <c r="O118" s="109"/>
    </row>
    <row r="119" spans="2:15" ht="15.75" x14ac:dyDescent="0.25">
      <c r="B119" s="27" t="s">
        <v>56</v>
      </c>
      <c r="C119" s="209"/>
      <c r="D119" t="s">
        <v>332</v>
      </c>
      <c r="E119" s="125"/>
      <c r="F119" s="126"/>
      <c r="G119" s="126"/>
      <c r="H119" s="74">
        <f t="shared" ref="H119:H172" si="18">SUM(F119:G119)</f>
        <v>0</v>
      </c>
      <c r="I119" s="126"/>
      <c r="J119" s="126"/>
      <c r="K119" s="68">
        <f t="shared" si="17"/>
        <v>0</v>
      </c>
      <c r="L119" s="68">
        <f t="shared" si="15"/>
        <v>0</v>
      </c>
      <c r="M119" s="126"/>
      <c r="N119" s="69">
        <f t="shared" si="16"/>
        <v>0</v>
      </c>
      <c r="O119" s="109"/>
    </row>
    <row r="120" spans="2:15" ht="15.75" x14ac:dyDescent="0.25">
      <c r="B120" s="27" t="s">
        <v>105</v>
      </c>
      <c r="C120" s="209"/>
      <c r="D120" t="s">
        <v>333</v>
      </c>
      <c r="E120" s="125"/>
      <c r="F120" s="126"/>
      <c r="G120" s="126"/>
      <c r="H120" s="74">
        <f t="shared" si="18"/>
        <v>0</v>
      </c>
      <c r="I120" s="126"/>
      <c r="J120" s="126"/>
      <c r="K120" s="68">
        <f t="shared" si="17"/>
        <v>0</v>
      </c>
      <c r="L120" s="68">
        <f t="shared" si="15"/>
        <v>0</v>
      </c>
      <c r="M120" s="126"/>
      <c r="N120" s="69">
        <f t="shared" si="16"/>
        <v>0</v>
      </c>
      <c r="O120" s="109"/>
    </row>
    <row r="121" spans="2:15" ht="15.75" x14ac:dyDescent="0.25">
      <c r="B121" s="27" t="s">
        <v>433</v>
      </c>
      <c r="C121" s="209"/>
      <c r="D121" t="s">
        <v>334</v>
      </c>
      <c r="E121" s="125"/>
      <c r="F121" s="126"/>
      <c r="G121" s="126"/>
      <c r="H121" s="74">
        <f t="shared" si="18"/>
        <v>0</v>
      </c>
      <c r="I121" s="126"/>
      <c r="J121" s="126"/>
      <c r="K121" s="68">
        <f t="shared" si="17"/>
        <v>0</v>
      </c>
      <c r="L121" s="68">
        <f t="shared" si="15"/>
        <v>0</v>
      </c>
      <c r="M121" s="126"/>
      <c r="N121" s="69">
        <f t="shared" si="16"/>
        <v>0</v>
      </c>
      <c r="O121" s="109"/>
    </row>
    <row r="122" spans="2:15" ht="15.75" x14ac:dyDescent="0.25">
      <c r="B122" s="27" t="s">
        <v>243</v>
      </c>
      <c r="C122" s="209"/>
      <c r="D122" t="s">
        <v>390</v>
      </c>
      <c r="E122" s="125"/>
      <c r="F122" s="126"/>
      <c r="G122" s="126"/>
      <c r="H122" s="74">
        <f t="shared" si="18"/>
        <v>0</v>
      </c>
      <c r="I122" s="126"/>
      <c r="J122" s="126"/>
      <c r="K122" s="68">
        <f t="shared" si="17"/>
        <v>0</v>
      </c>
      <c r="L122" s="68">
        <f t="shared" si="15"/>
        <v>0</v>
      </c>
      <c r="M122" s="126"/>
      <c r="N122" s="69">
        <f t="shared" si="16"/>
        <v>0</v>
      </c>
      <c r="O122" s="109"/>
    </row>
    <row r="123" spans="2:15" ht="15.75" x14ac:dyDescent="0.25">
      <c r="B123" s="27" t="s">
        <v>244</v>
      </c>
      <c r="C123" s="209"/>
      <c r="D123" t="s">
        <v>335</v>
      </c>
      <c r="E123" s="125"/>
      <c r="F123" s="126"/>
      <c r="G123" s="126"/>
      <c r="H123" s="74">
        <f t="shared" si="18"/>
        <v>0</v>
      </c>
      <c r="I123" s="126"/>
      <c r="J123" s="126"/>
      <c r="K123" s="68">
        <f t="shared" si="17"/>
        <v>0</v>
      </c>
      <c r="L123" s="68">
        <f t="shared" si="15"/>
        <v>0</v>
      </c>
      <c r="M123" s="126"/>
      <c r="N123" s="69">
        <f t="shared" si="16"/>
        <v>0</v>
      </c>
      <c r="O123" s="109"/>
    </row>
    <row r="124" spans="2:15" ht="15.75" x14ac:dyDescent="0.25">
      <c r="B124" s="27" t="s">
        <v>245</v>
      </c>
      <c r="C124" s="209"/>
      <c r="D124" t="s">
        <v>336</v>
      </c>
      <c r="E124" s="125"/>
      <c r="F124" s="126"/>
      <c r="G124" s="126"/>
      <c r="H124" s="74">
        <f t="shared" si="18"/>
        <v>0</v>
      </c>
      <c r="I124" s="126"/>
      <c r="J124" s="126"/>
      <c r="K124" s="68">
        <f t="shared" si="17"/>
        <v>0</v>
      </c>
      <c r="L124" s="68">
        <f t="shared" si="15"/>
        <v>0</v>
      </c>
      <c r="M124" s="126"/>
      <c r="N124" s="69">
        <f t="shared" si="16"/>
        <v>0</v>
      </c>
      <c r="O124" s="109"/>
    </row>
    <row r="125" spans="2:15" ht="15.75" x14ac:dyDescent="0.25">
      <c r="B125" s="27" t="s">
        <v>106</v>
      </c>
      <c r="C125" s="209"/>
      <c r="D125" t="s">
        <v>337</v>
      </c>
      <c r="E125" s="125"/>
      <c r="F125" s="126"/>
      <c r="G125" s="126"/>
      <c r="H125" s="74">
        <f t="shared" si="18"/>
        <v>0</v>
      </c>
      <c r="I125" s="126"/>
      <c r="J125" s="126"/>
      <c r="K125" s="68">
        <f t="shared" si="17"/>
        <v>0</v>
      </c>
      <c r="L125" s="68">
        <f t="shared" si="15"/>
        <v>0</v>
      </c>
      <c r="M125" s="126"/>
      <c r="N125" s="69">
        <f t="shared" si="16"/>
        <v>0</v>
      </c>
      <c r="O125" s="109"/>
    </row>
    <row r="126" spans="2:15" ht="15.75" x14ac:dyDescent="0.25">
      <c r="B126" s="27" t="s">
        <v>39</v>
      </c>
      <c r="C126" s="209"/>
      <c r="D126" t="s">
        <v>338</v>
      </c>
      <c r="E126" s="125"/>
      <c r="F126" s="126"/>
      <c r="G126" s="126"/>
      <c r="H126" s="74">
        <f t="shared" si="18"/>
        <v>0</v>
      </c>
      <c r="I126" s="126"/>
      <c r="J126" s="126"/>
      <c r="K126" s="68">
        <f t="shared" si="17"/>
        <v>0</v>
      </c>
      <c r="L126" s="68">
        <f t="shared" si="15"/>
        <v>0</v>
      </c>
      <c r="M126" s="126"/>
      <c r="N126" s="69">
        <f t="shared" si="16"/>
        <v>0</v>
      </c>
      <c r="O126" s="109"/>
    </row>
    <row r="127" spans="2:15" ht="15.75" x14ac:dyDescent="0.25">
      <c r="B127" s="27" t="s">
        <v>434</v>
      </c>
      <c r="C127" s="209"/>
      <c r="D127" t="s">
        <v>391</v>
      </c>
      <c r="E127" s="125"/>
      <c r="F127" s="126"/>
      <c r="G127" s="126"/>
      <c r="H127" s="74">
        <f t="shared" si="18"/>
        <v>0</v>
      </c>
      <c r="I127" s="126"/>
      <c r="J127" s="126"/>
      <c r="K127" s="72">
        <f t="shared" si="17"/>
        <v>0</v>
      </c>
      <c r="L127" s="72">
        <f t="shared" si="15"/>
        <v>0</v>
      </c>
      <c r="M127" s="126"/>
      <c r="N127" s="69">
        <f t="shared" si="16"/>
        <v>0</v>
      </c>
      <c r="O127" s="109"/>
    </row>
    <row r="128" spans="2:15" ht="15.75" x14ac:dyDescent="0.25">
      <c r="B128" s="27" t="s">
        <v>246</v>
      </c>
      <c r="C128" s="209"/>
      <c r="D128" t="s">
        <v>339</v>
      </c>
      <c r="E128" s="125"/>
      <c r="F128" s="126"/>
      <c r="G128" s="126"/>
      <c r="H128" s="74">
        <f t="shared" si="18"/>
        <v>0</v>
      </c>
      <c r="I128" s="126"/>
      <c r="J128" s="126"/>
      <c r="K128" s="72">
        <f t="shared" si="17"/>
        <v>0</v>
      </c>
      <c r="L128" s="72">
        <f t="shared" ref="L128:L172" si="19">+H128-K128</f>
        <v>0</v>
      </c>
      <c r="M128" s="126"/>
      <c r="N128" s="69">
        <f t="shared" ref="N128:N172" si="20">+L128-M128</f>
        <v>0</v>
      </c>
      <c r="O128" s="109"/>
    </row>
    <row r="129" spans="2:15" ht="15.75" x14ac:dyDescent="0.25">
      <c r="B129" s="27" t="s">
        <v>247</v>
      </c>
      <c r="C129" s="210"/>
      <c r="D129" t="s">
        <v>340</v>
      </c>
      <c r="E129" s="125"/>
      <c r="F129" s="126"/>
      <c r="G129" s="126"/>
      <c r="H129" s="74">
        <f t="shared" si="18"/>
        <v>0</v>
      </c>
      <c r="I129" s="126"/>
      <c r="J129" s="126"/>
      <c r="K129" s="72">
        <f t="shared" si="17"/>
        <v>0</v>
      </c>
      <c r="L129" s="72">
        <f t="shared" si="19"/>
        <v>0</v>
      </c>
      <c r="M129" s="126"/>
      <c r="N129" s="69">
        <f t="shared" si="20"/>
        <v>0</v>
      </c>
      <c r="O129" s="109"/>
    </row>
    <row r="130" spans="2:15" ht="15.75" x14ac:dyDescent="0.25">
      <c r="B130" s="27" t="s">
        <v>248</v>
      </c>
      <c r="C130" s="210"/>
      <c r="D130" t="s">
        <v>341</v>
      </c>
      <c r="E130" s="125"/>
      <c r="F130" s="126"/>
      <c r="G130" s="126"/>
      <c r="H130" s="74">
        <f t="shared" si="18"/>
        <v>0</v>
      </c>
      <c r="I130" s="126"/>
      <c r="J130" s="126"/>
      <c r="K130" s="72">
        <f t="shared" si="17"/>
        <v>0</v>
      </c>
      <c r="L130" s="72">
        <f t="shared" si="19"/>
        <v>0</v>
      </c>
      <c r="M130" s="126"/>
      <c r="N130" s="69">
        <f t="shared" si="20"/>
        <v>0</v>
      </c>
      <c r="O130" s="109"/>
    </row>
    <row r="131" spans="2:15" ht="15.75" x14ac:dyDescent="0.25">
      <c r="B131" s="27" t="s">
        <v>435</v>
      </c>
      <c r="C131" s="210"/>
      <c r="D131" t="s">
        <v>342</v>
      </c>
      <c r="E131" s="125"/>
      <c r="F131" s="126"/>
      <c r="G131" s="126"/>
      <c r="H131" s="74">
        <f t="shared" si="18"/>
        <v>0</v>
      </c>
      <c r="I131" s="126"/>
      <c r="J131" s="126"/>
      <c r="K131" s="72">
        <f t="shared" si="17"/>
        <v>0</v>
      </c>
      <c r="L131" s="72">
        <f t="shared" si="19"/>
        <v>0</v>
      </c>
      <c r="M131" s="126"/>
      <c r="N131" s="69">
        <f t="shared" si="20"/>
        <v>0</v>
      </c>
      <c r="O131" s="109"/>
    </row>
    <row r="132" spans="2:15" ht="15.75" x14ac:dyDescent="0.25">
      <c r="B132" s="27" t="s">
        <v>436</v>
      </c>
      <c r="C132" s="210"/>
      <c r="D132" t="s">
        <v>343</v>
      </c>
      <c r="E132" s="125"/>
      <c r="F132" s="126"/>
      <c r="G132" s="126"/>
      <c r="H132" s="74">
        <f t="shared" si="18"/>
        <v>0</v>
      </c>
      <c r="I132" s="126"/>
      <c r="J132" s="126"/>
      <c r="K132" s="72">
        <f t="shared" si="17"/>
        <v>0</v>
      </c>
      <c r="L132" s="72">
        <f t="shared" si="19"/>
        <v>0</v>
      </c>
      <c r="M132" s="126"/>
      <c r="N132" s="69">
        <f t="shared" si="20"/>
        <v>0</v>
      </c>
      <c r="O132" s="109"/>
    </row>
    <row r="133" spans="2:15" ht="15.75" x14ac:dyDescent="0.25">
      <c r="B133" s="27" t="s">
        <v>40</v>
      </c>
      <c r="C133" s="210"/>
      <c r="D133" t="s">
        <v>344</v>
      </c>
      <c r="E133" s="125"/>
      <c r="F133" s="126"/>
      <c r="G133" s="126"/>
      <c r="H133" s="74">
        <f t="shared" si="18"/>
        <v>0</v>
      </c>
      <c r="I133" s="126"/>
      <c r="J133" s="126"/>
      <c r="K133" s="72">
        <f t="shared" si="17"/>
        <v>0</v>
      </c>
      <c r="L133" s="72">
        <f t="shared" si="19"/>
        <v>0</v>
      </c>
      <c r="M133" s="126"/>
      <c r="N133" s="69">
        <f t="shared" si="20"/>
        <v>0</v>
      </c>
      <c r="O133" s="109"/>
    </row>
    <row r="134" spans="2:15" ht="15.75" x14ac:dyDescent="0.25">
      <c r="B134" s="27" t="s">
        <v>41</v>
      </c>
      <c r="C134" s="210"/>
      <c r="D134" t="s">
        <v>345</v>
      </c>
      <c r="E134" s="125"/>
      <c r="F134" s="126"/>
      <c r="G134" s="126"/>
      <c r="H134" s="74">
        <f t="shared" si="18"/>
        <v>0</v>
      </c>
      <c r="I134" s="126"/>
      <c r="J134" s="126"/>
      <c r="K134" s="72">
        <f t="shared" si="17"/>
        <v>0</v>
      </c>
      <c r="L134" s="72">
        <f t="shared" si="19"/>
        <v>0</v>
      </c>
      <c r="M134" s="126"/>
      <c r="N134" s="69">
        <f t="shared" si="20"/>
        <v>0</v>
      </c>
      <c r="O134" s="109"/>
    </row>
    <row r="135" spans="2:15" ht="15.75" x14ac:dyDescent="0.25">
      <c r="B135" s="27" t="s">
        <v>249</v>
      </c>
      <c r="C135" s="210"/>
      <c r="D135" t="s">
        <v>346</v>
      </c>
      <c r="E135" s="125"/>
      <c r="F135" s="126"/>
      <c r="G135" s="126"/>
      <c r="H135" s="74">
        <f t="shared" si="18"/>
        <v>0</v>
      </c>
      <c r="I135" s="126"/>
      <c r="J135" s="126"/>
      <c r="K135" s="72">
        <f t="shared" si="17"/>
        <v>0</v>
      </c>
      <c r="L135" s="72">
        <f t="shared" si="19"/>
        <v>0</v>
      </c>
      <c r="M135" s="126"/>
      <c r="N135" s="69">
        <f t="shared" si="20"/>
        <v>0</v>
      </c>
      <c r="O135" s="109"/>
    </row>
    <row r="136" spans="2:15" ht="15.75" x14ac:dyDescent="0.25">
      <c r="B136" s="27" t="s">
        <v>250</v>
      </c>
      <c r="C136" s="210"/>
      <c r="D136" t="s">
        <v>347</v>
      </c>
      <c r="E136" s="125"/>
      <c r="F136" s="126"/>
      <c r="G136" s="126"/>
      <c r="H136" s="74">
        <f t="shared" si="18"/>
        <v>0</v>
      </c>
      <c r="I136" s="126"/>
      <c r="J136" s="126"/>
      <c r="K136" s="72">
        <f t="shared" si="17"/>
        <v>0</v>
      </c>
      <c r="L136" s="72">
        <f t="shared" si="19"/>
        <v>0</v>
      </c>
      <c r="M136" s="126"/>
      <c r="N136" s="69">
        <f t="shared" si="20"/>
        <v>0</v>
      </c>
      <c r="O136" s="109"/>
    </row>
    <row r="137" spans="2:15" ht="15.75" x14ac:dyDescent="0.25">
      <c r="B137" s="27" t="s">
        <v>251</v>
      </c>
      <c r="C137" s="210"/>
      <c r="D137" t="s">
        <v>348</v>
      </c>
      <c r="E137" s="125"/>
      <c r="F137" s="126"/>
      <c r="G137" s="126"/>
      <c r="H137" s="74">
        <f t="shared" si="18"/>
        <v>0</v>
      </c>
      <c r="I137" s="126"/>
      <c r="J137" s="126"/>
      <c r="K137" s="72">
        <f t="shared" si="17"/>
        <v>0</v>
      </c>
      <c r="L137" s="72">
        <f t="shared" si="19"/>
        <v>0</v>
      </c>
      <c r="M137" s="126"/>
      <c r="N137" s="69">
        <f t="shared" si="20"/>
        <v>0</v>
      </c>
      <c r="O137" s="109"/>
    </row>
    <row r="138" spans="2:15" ht="15.75" x14ac:dyDescent="0.25">
      <c r="B138" s="27" t="s">
        <v>252</v>
      </c>
      <c r="C138" s="210"/>
      <c r="D138" t="s">
        <v>349</v>
      </c>
      <c r="E138" s="125"/>
      <c r="F138" s="126"/>
      <c r="G138" s="126"/>
      <c r="H138" s="74">
        <f t="shared" si="18"/>
        <v>0</v>
      </c>
      <c r="I138" s="126"/>
      <c r="J138" s="126"/>
      <c r="K138" s="72">
        <f t="shared" si="17"/>
        <v>0</v>
      </c>
      <c r="L138" s="72">
        <f t="shared" si="19"/>
        <v>0</v>
      </c>
      <c r="M138" s="126"/>
      <c r="N138" s="69">
        <f t="shared" si="20"/>
        <v>0</v>
      </c>
      <c r="O138" s="109"/>
    </row>
    <row r="139" spans="2:15" ht="15.75" x14ac:dyDescent="0.25">
      <c r="B139" s="27" t="s">
        <v>437</v>
      </c>
      <c r="C139" s="210"/>
      <c r="D139" t="s">
        <v>350</v>
      </c>
      <c r="E139" s="125"/>
      <c r="F139" s="126"/>
      <c r="G139" s="126"/>
      <c r="H139" s="74">
        <f t="shared" si="18"/>
        <v>0</v>
      </c>
      <c r="I139" s="126"/>
      <c r="J139" s="126"/>
      <c r="K139" s="72">
        <f t="shared" si="17"/>
        <v>0</v>
      </c>
      <c r="L139" s="72">
        <f t="shared" si="19"/>
        <v>0</v>
      </c>
      <c r="M139" s="126"/>
      <c r="N139" s="69">
        <f t="shared" si="20"/>
        <v>0</v>
      </c>
      <c r="O139" s="109"/>
    </row>
    <row r="140" spans="2:15" ht="15.75" x14ac:dyDescent="0.25">
      <c r="B140" s="27" t="s">
        <v>253</v>
      </c>
      <c r="C140" s="210"/>
      <c r="D140" t="s">
        <v>351</v>
      </c>
      <c r="E140" s="125"/>
      <c r="F140" s="126"/>
      <c r="G140" s="126"/>
      <c r="H140" s="74">
        <f t="shared" si="18"/>
        <v>0</v>
      </c>
      <c r="I140" s="126"/>
      <c r="J140" s="126"/>
      <c r="K140" s="72">
        <f t="shared" si="17"/>
        <v>0</v>
      </c>
      <c r="L140" s="72">
        <f t="shared" si="19"/>
        <v>0</v>
      </c>
      <c r="M140" s="126"/>
      <c r="N140" s="69">
        <f t="shared" si="20"/>
        <v>0</v>
      </c>
      <c r="O140" s="109"/>
    </row>
    <row r="141" spans="2:15" ht="15.75" x14ac:dyDescent="0.25">
      <c r="B141" s="27" t="s">
        <v>438</v>
      </c>
      <c r="C141" s="210"/>
      <c r="D141" t="s">
        <v>392</v>
      </c>
      <c r="E141" s="125"/>
      <c r="F141" s="126"/>
      <c r="G141" s="126"/>
      <c r="H141" s="74">
        <f t="shared" si="18"/>
        <v>0</v>
      </c>
      <c r="I141" s="126"/>
      <c r="J141" s="126"/>
      <c r="K141" s="72">
        <f t="shared" si="17"/>
        <v>0</v>
      </c>
      <c r="L141" s="72">
        <f t="shared" si="19"/>
        <v>0</v>
      </c>
      <c r="M141" s="126"/>
      <c r="N141" s="69">
        <f t="shared" si="20"/>
        <v>0</v>
      </c>
      <c r="O141" s="109"/>
    </row>
    <row r="142" spans="2:15" ht="15.75" x14ac:dyDescent="0.25">
      <c r="B142" s="27" t="s">
        <v>254</v>
      </c>
      <c r="C142" s="210"/>
      <c r="D142" t="s">
        <v>393</v>
      </c>
      <c r="E142" s="125"/>
      <c r="F142" s="126"/>
      <c r="G142" s="126"/>
      <c r="H142" s="74">
        <f t="shared" si="18"/>
        <v>0</v>
      </c>
      <c r="I142" s="126"/>
      <c r="J142" s="126"/>
      <c r="K142" s="72">
        <f t="shared" si="17"/>
        <v>0</v>
      </c>
      <c r="L142" s="72">
        <f t="shared" si="19"/>
        <v>0</v>
      </c>
      <c r="M142" s="126"/>
      <c r="N142" s="69">
        <f t="shared" si="20"/>
        <v>0</v>
      </c>
      <c r="O142" s="109"/>
    </row>
    <row r="143" spans="2:15" ht="15.75" x14ac:dyDescent="0.25">
      <c r="B143" s="27" t="s">
        <v>255</v>
      </c>
      <c r="C143" s="210"/>
      <c r="D143" t="s">
        <v>394</v>
      </c>
      <c r="E143" s="125"/>
      <c r="F143" s="126"/>
      <c r="G143" s="126"/>
      <c r="H143" s="74">
        <f t="shared" si="18"/>
        <v>0</v>
      </c>
      <c r="I143" s="126"/>
      <c r="J143" s="126"/>
      <c r="K143" s="72">
        <f t="shared" ref="K143:K172" si="21">I143+J143</f>
        <v>0</v>
      </c>
      <c r="L143" s="72">
        <f t="shared" si="19"/>
        <v>0</v>
      </c>
      <c r="M143" s="126"/>
      <c r="N143" s="69">
        <f t="shared" si="20"/>
        <v>0</v>
      </c>
      <c r="O143" s="109"/>
    </row>
    <row r="144" spans="2:15" ht="15.75" x14ac:dyDescent="0.25">
      <c r="B144" s="27" t="s">
        <v>256</v>
      </c>
      <c r="C144" s="210"/>
      <c r="D144" t="s">
        <v>352</v>
      </c>
      <c r="E144" s="125"/>
      <c r="F144" s="126"/>
      <c r="G144" s="126"/>
      <c r="H144" s="74">
        <f t="shared" si="18"/>
        <v>0</v>
      </c>
      <c r="I144" s="126"/>
      <c r="J144" s="126"/>
      <c r="K144" s="72">
        <f t="shared" si="21"/>
        <v>0</v>
      </c>
      <c r="L144" s="72">
        <f t="shared" si="19"/>
        <v>0</v>
      </c>
      <c r="M144" s="126"/>
      <c r="N144" s="69">
        <f t="shared" si="20"/>
        <v>0</v>
      </c>
      <c r="O144" s="109"/>
    </row>
    <row r="145" spans="2:15" ht="15.75" x14ac:dyDescent="0.25">
      <c r="B145" s="27" t="s">
        <v>439</v>
      </c>
      <c r="C145" s="210"/>
      <c r="D145" t="s">
        <v>353</v>
      </c>
      <c r="E145" s="125"/>
      <c r="F145" s="126"/>
      <c r="G145" s="126"/>
      <c r="H145" s="74">
        <f t="shared" si="18"/>
        <v>0</v>
      </c>
      <c r="I145" s="126"/>
      <c r="J145" s="126"/>
      <c r="K145" s="72">
        <f t="shared" si="21"/>
        <v>0</v>
      </c>
      <c r="L145" s="72">
        <f t="shared" si="19"/>
        <v>0</v>
      </c>
      <c r="M145" s="126"/>
      <c r="N145" s="69">
        <f t="shared" si="20"/>
        <v>0</v>
      </c>
      <c r="O145" s="109"/>
    </row>
    <row r="146" spans="2:15" ht="15.75" x14ac:dyDescent="0.25">
      <c r="B146" s="27" t="s">
        <v>257</v>
      </c>
      <c r="C146" s="210"/>
      <c r="D146" t="s">
        <v>354</v>
      </c>
      <c r="E146" s="125"/>
      <c r="F146" s="126"/>
      <c r="G146" s="126"/>
      <c r="H146" s="74">
        <f t="shared" si="18"/>
        <v>0</v>
      </c>
      <c r="I146" s="126"/>
      <c r="J146" s="126"/>
      <c r="K146" s="72">
        <f t="shared" si="21"/>
        <v>0</v>
      </c>
      <c r="L146" s="72">
        <f t="shared" si="19"/>
        <v>0</v>
      </c>
      <c r="M146" s="126"/>
      <c r="N146" s="69">
        <f t="shared" si="20"/>
        <v>0</v>
      </c>
      <c r="O146" s="109"/>
    </row>
    <row r="147" spans="2:15" ht="15.75" x14ac:dyDescent="0.25">
      <c r="B147" s="27" t="s">
        <v>258</v>
      </c>
      <c r="C147" s="210"/>
      <c r="D147" t="s">
        <v>355</v>
      </c>
      <c r="E147" s="125"/>
      <c r="F147" s="126"/>
      <c r="G147" s="126"/>
      <c r="H147" s="74">
        <f t="shared" si="18"/>
        <v>0</v>
      </c>
      <c r="I147" s="126"/>
      <c r="J147" s="126"/>
      <c r="K147" s="72">
        <f t="shared" si="21"/>
        <v>0</v>
      </c>
      <c r="L147" s="72">
        <f t="shared" si="19"/>
        <v>0</v>
      </c>
      <c r="M147" s="126"/>
      <c r="N147" s="69">
        <f t="shared" si="20"/>
        <v>0</v>
      </c>
      <c r="O147" s="109"/>
    </row>
    <row r="148" spans="2:15" ht="15.75" x14ac:dyDescent="0.25">
      <c r="B148" s="27" t="s">
        <v>259</v>
      </c>
      <c r="C148" s="210"/>
      <c r="D148" t="s">
        <v>356</v>
      </c>
      <c r="E148" s="125"/>
      <c r="F148" s="126"/>
      <c r="G148" s="126"/>
      <c r="H148" s="74">
        <f t="shared" si="18"/>
        <v>0</v>
      </c>
      <c r="I148" s="126"/>
      <c r="J148" s="126"/>
      <c r="K148" s="72">
        <f t="shared" si="21"/>
        <v>0</v>
      </c>
      <c r="L148" s="72">
        <f t="shared" si="19"/>
        <v>0</v>
      </c>
      <c r="M148" s="126"/>
      <c r="N148" s="69">
        <f t="shared" si="20"/>
        <v>0</v>
      </c>
      <c r="O148" s="109"/>
    </row>
    <row r="149" spans="2:15" ht="15.75" x14ac:dyDescent="0.25">
      <c r="B149" s="27" t="s">
        <v>260</v>
      </c>
      <c r="C149" s="210"/>
      <c r="D149" t="s">
        <v>357</v>
      </c>
      <c r="E149" s="125"/>
      <c r="F149" s="126"/>
      <c r="G149" s="126"/>
      <c r="H149" s="74">
        <f t="shared" si="18"/>
        <v>0</v>
      </c>
      <c r="I149" s="126"/>
      <c r="J149" s="126"/>
      <c r="K149" s="72">
        <f t="shared" si="21"/>
        <v>0</v>
      </c>
      <c r="L149" s="72">
        <f t="shared" si="19"/>
        <v>0</v>
      </c>
      <c r="M149" s="126"/>
      <c r="N149" s="69">
        <f t="shared" si="20"/>
        <v>0</v>
      </c>
      <c r="O149" s="109"/>
    </row>
    <row r="150" spans="2:15" ht="15.75" x14ac:dyDescent="0.25">
      <c r="B150" s="27" t="s">
        <v>440</v>
      </c>
      <c r="C150" s="210"/>
      <c r="D150" t="s">
        <v>358</v>
      </c>
      <c r="E150" s="125"/>
      <c r="F150" s="126"/>
      <c r="G150" s="126"/>
      <c r="H150" s="74">
        <f t="shared" si="18"/>
        <v>0</v>
      </c>
      <c r="I150" s="126"/>
      <c r="J150" s="126"/>
      <c r="K150" s="72">
        <f t="shared" si="21"/>
        <v>0</v>
      </c>
      <c r="L150" s="72">
        <f t="shared" si="19"/>
        <v>0</v>
      </c>
      <c r="M150" s="126"/>
      <c r="N150" s="69">
        <f t="shared" si="20"/>
        <v>0</v>
      </c>
      <c r="O150" s="109"/>
    </row>
    <row r="151" spans="2:15" ht="15.75" x14ac:dyDescent="0.25">
      <c r="B151" s="27" t="s">
        <v>441</v>
      </c>
      <c r="C151" s="210"/>
      <c r="D151" t="s">
        <v>359</v>
      </c>
      <c r="E151" s="125"/>
      <c r="F151" s="126"/>
      <c r="G151" s="126"/>
      <c r="H151" s="74">
        <f t="shared" si="18"/>
        <v>0</v>
      </c>
      <c r="I151" s="126"/>
      <c r="J151" s="126"/>
      <c r="K151" s="72">
        <f t="shared" si="21"/>
        <v>0</v>
      </c>
      <c r="L151" s="72">
        <f t="shared" si="19"/>
        <v>0</v>
      </c>
      <c r="M151" s="126"/>
      <c r="N151" s="69">
        <f t="shared" si="20"/>
        <v>0</v>
      </c>
      <c r="O151" s="109"/>
    </row>
    <row r="152" spans="2:15" ht="15.75" x14ac:dyDescent="0.25">
      <c r="B152" s="27" t="s">
        <v>261</v>
      </c>
      <c r="C152" s="210"/>
      <c r="D152" t="s">
        <v>360</v>
      </c>
      <c r="E152" s="125"/>
      <c r="F152" s="126"/>
      <c r="G152" s="126"/>
      <c r="H152" s="74">
        <f t="shared" si="18"/>
        <v>0</v>
      </c>
      <c r="I152" s="126"/>
      <c r="J152" s="126"/>
      <c r="K152" s="72">
        <f t="shared" si="21"/>
        <v>0</v>
      </c>
      <c r="L152" s="72">
        <f t="shared" si="19"/>
        <v>0</v>
      </c>
      <c r="M152" s="126"/>
      <c r="N152" s="69">
        <f t="shared" si="20"/>
        <v>0</v>
      </c>
      <c r="O152" s="109"/>
    </row>
    <row r="153" spans="2:15" ht="15.75" x14ac:dyDescent="0.25">
      <c r="B153" s="27" t="s">
        <v>262</v>
      </c>
      <c r="C153" s="210"/>
      <c r="D153" t="s">
        <v>361</v>
      </c>
      <c r="E153" s="125"/>
      <c r="F153" s="126"/>
      <c r="G153" s="126"/>
      <c r="H153" s="74">
        <f t="shared" si="18"/>
        <v>0</v>
      </c>
      <c r="I153" s="126"/>
      <c r="J153" s="126"/>
      <c r="K153" s="72">
        <f t="shared" si="21"/>
        <v>0</v>
      </c>
      <c r="L153" s="72">
        <f t="shared" si="19"/>
        <v>0</v>
      </c>
      <c r="M153" s="126"/>
      <c r="N153" s="69">
        <f t="shared" si="20"/>
        <v>0</v>
      </c>
      <c r="O153" s="109"/>
    </row>
    <row r="154" spans="2:15" ht="15.75" x14ac:dyDescent="0.25">
      <c r="B154" s="27" t="s">
        <v>263</v>
      </c>
      <c r="C154" s="210"/>
      <c r="D154" t="s">
        <v>362</v>
      </c>
      <c r="E154" s="125"/>
      <c r="F154" s="126"/>
      <c r="G154" s="126"/>
      <c r="H154" s="74">
        <f t="shared" si="18"/>
        <v>0</v>
      </c>
      <c r="I154" s="126"/>
      <c r="J154" s="126"/>
      <c r="K154" s="72">
        <f t="shared" si="21"/>
        <v>0</v>
      </c>
      <c r="L154" s="72">
        <f t="shared" si="19"/>
        <v>0</v>
      </c>
      <c r="M154" s="126"/>
      <c r="N154" s="69">
        <f t="shared" si="20"/>
        <v>0</v>
      </c>
      <c r="O154" s="109"/>
    </row>
    <row r="155" spans="2:15" ht="15.75" x14ac:dyDescent="0.25">
      <c r="B155" s="27" t="s">
        <v>264</v>
      </c>
      <c r="C155" s="210"/>
      <c r="D155" t="s">
        <v>363</v>
      </c>
      <c r="E155" s="125"/>
      <c r="F155" s="126"/>
      <c r="G155" s="126"/>
      <c r="H155" s="74">
        <f t="shared" si="18"/>
        <v>0</v>
      </c>
      <c r="I155" s="126"/>
      <c r="J155" s="126"/>
      <c r="K155" s="72">
        <f t="shared" si="21"/>
        <v>0</v>
      </c>
      <c r="L155" s="72">
        <f t="shared" si="19"/>
        <v>0</v>
      </c>
      <c r="M155" s="126"/>
      <c r="N155" s="69">
        <f t="shared" si="20"/>
        <v>0</v>
      </c>
      <c r="O155" s="109"/>
    </row>
    <row r="156" spans="2:15" ht="15.75" x14ac:dyDescent="0.25">
      <c r="B156" s="27" t="s">
        <v>42</v>
      </c>
      <c r="C156" s="210"/>
      <c r="D156" t="s">
        <v>364</v>
      </c>
      <c r="E156" s="125"/>
      <c r="F156" s="126"/>
      <c r="G156" s="126"/>
      <c r="H156" s="74">
        <f t="shared" si="18"/>
        <v>0</v>
      </c>
      <c r="I156" s="126"/>
      <c r="J156" s="126"/>
      <c r="K156" s="72">
        <f t="shared" si="21"/>
        <v>0</v>
      </c>
      <c r="L156" s="72">
        <f t="shared" si="19"/>
        <v>0</v>
      </c>
      <c r="M156" s="126"/>
      <c r="N156" s="69">
        <f t="shared" si="20"/>
        <v>0</v>
      </c>
      <c r="O156" s="109"/>
    </row>
    <row r="157" spans="2:15" ht="15.75" x14ac:dyDescent="0.25">
      <c r="B157" s="27" t="s">
        <v>265</v>
      </c>
      <c r="C157" s="210"/>
      <c r="D157" t="s">
        <v>395</v>
      </c>
      <c r="E157" s="125"/>
      <c r="F157" s="126"/>
      <c r="G157" s="126"/>
      <c r="H157" s="74">
        <f t="shared" si="18"/>
        <v>0</v>
      </c>
      <c r="I157" s="126"/>
      <c r="J157" s="126"/>
      <c r="K157" s="72">
        <f t="shared" si="21"/>
        <v>0</v>
      </c>
      <c r="L157" s="72">
        <f t="shared" si="19"/>
        <v>0</v>
      </c>
      <c r="M157" s="126"/>
      <c r="N157" s="69">
        <f t="shared" si="20"/>
        <v>0</v>
      </c>
      <c r="O157" s="109"/>
    </row>
    <row r="158" spans="2:15" ht="15.75" x14ac:dyDescent="0.25">
      <c r="B158" s="27" t="s">
        <v>57</v>
      </c>
      <c r="C158" s="210"/>
      <c r="D158" t="s">
        <v>365</v>
      </c>
      <c r="E158" s="125"/>
      <c r="F158" s="126"/>
      <c r="G158" s="126"/>
      <c r="H158" s="74">
        <f t="shared" si="18"/>
        <v>0</v>
      </c>
      <c r="I158" s="126"/>
      <c r="J158" s="126"/>
      <c r="K158" s="72">
        <f t="shared" si="21"/>
        <v>0</v>
      </c>
      <c r="L158" s="72">
        <f t="shared" si="19"/>
        <v>0</v>
      </c>
      <c r="M158" s="126"/>
      <c r="N158" s="69">
        <f t="shared" si="20"/>
        <v>0</v>
      </c>
      <c r="O158" s="109"/>
    </row>
    <row r="159" spans="2:15" ht="15.75" x14ac:dyDescent="0.25">
      <c r="B159" s="27" t="s">
        <v>266</v>
      </c>
      <c r="C159" s="210"/>
      <c r="D159" t="s">
        <v>366</v>
      </c>
      <c r="E159" s="125"/>
      <c r="F159" s="126"/>
      <c r="G159" s="126"/>
      <c r="H159" s="74">
        <f t="shared" si="18"/>
        <v>0</v>
      </c>
      <c r="I159" s="126"/>
      <c r="J159" s="126"/>
      <c r="K159" s="72">
        <f t="shared" si="21"/>
        <v>0</v>
      </c>
      <c r="L159" s="72">
        <f t="shared" si="19"/>
        <v>0</v>
      </c>
      <c r="M159" s="126"/>
      <c r="N159" s="69">
        <f t="shared" si="20"/>
        <v>0</v>
      </c>
      <c r="O159" s="109"/>
    </row>
    <row r="160" spans="2:15" ht="15.75" x14ac:dyDescent="0.25">
      <c r="B160" s="27" t="s">
        <v>58</v>
      </c>
      <c r="C160" s="210"/>
      <c r="D160" t="s">
        <v>367</v>
      </c>
      <c r="E160" s="125"/>
      <c r="F160" s="126"/>
      <c r="G160" s="126"/>
      <c r="H160" s="74">
        <f t="shared" si="18"/>
        <v>0</v>
      </c>
      <c r="I160" s="126"/>
      <c r="J160" s="126"/>
      <c r="K160" s="72">
        <f t="shared" si="21"/>
        <v>0</v>
      </c>
      <c r="L160" s="72">
        <f t="shared" si="19"/>
        <v>0</v>
      </c>
      <c r="M160" s="126"/>
      <c r="N160" s="69">
        <f t="shared" si="20"/>
        <v>0</v>
      </c>
      <c r="O160" s="109"/>
    </row>
    <row r="161" spans="2:15" ht="15.75" x14ac:dyDescent="0.25">
      <c r="B161" s="27" t="s">
        <v>78</v>
      </c>
      <c r="C161" s="210"/>
      <c r="D161" t="s">
        <v>368</v>
      </c>
      <c r="E161" s="125"/>
      <c r="F161" s="126"/>
      <c r="G161" s="126"/>
      <c r="H161" s="74">
        <f t="shared" si="18"/>
        <v>0</v>
      </c>
      <c r="I161" s="126"/>
      <c r="J161" s="126"/>
      <c r="K161" s="72">
        <f t="shared" si="21"/>
        <v>0</v>
      </c>
      <c r="L161" s="72">
        <f t="shared" si="19"/>
        <v>0</v>
      </c>
      <c r="M161" s="126"/>
      <c r="N161" s="69">
        <f t="shared" si="20"/>
        <v>0</v>
      </c>
      <c r="O161" s="109"/>
    </row>
    <row r="162" spans="2:15" ht="15.75" x14ac:dyDescent="0.25">
      <c r="B162" s="27" t="s">
        <v>79</v>
      </c>
      <c r="C162" s="210"/>
      <c r="D162" t="s">
        <v>369</v>
      </c>
      <c r="E162" s="125"/>
      <c r="F162" s="126"/>
      <c r="G162" s="126"/>
      <c r="H162" s="74">
        <f t="shared" si="18"/>
        <v>0</v>
      </c>
      <c r="I162" s="126"/>
      <c r="J162" s="126"/>
      <c r="K162" s="72">
        <f t="shared" si="21"/>
        <v>0</v>
      </c>
      <c r="L162" s="72">
        <f t="shared" si="19"/>
        <v>0</v>
      </c>
      <c r="M162" s="126"/>
      <c r="N162" s="69">
        <f t="shared" si="20"/>
        <v>0</v>
      </c>
      <c r="O162" s="109"/>
    </row>
    <row r="163" spans="2:15" ht="15.75" x14ac:dyDescent="0.25">
      <c r="B163" s="27" t="s">
        <v>59</v>
      </c>
      <c r="C163" s="210"/>
      <c r="D163" t="s">
        <v>370</v>
      </c>
      <c r="E163" s="125"/>
      <c r="F163" s="126"/>
      <c r="G163" s="126"/>
      <c r="H163" s="74">
        <f t="shared" si="18"/>
        <v>0</v>
      </c>
      <c r="I163" s="126"/>
      <c r="J163" s="126"/>
      <c r="K163" s="72">
        <f t="shared" si="21"/>
        <v>0</v>
      </c>
      <c r="L163" s="72">
        <f t="shared" si="19"/>
        <v>0</v>
      </c>
      <c r="M163" s="126"/>
      <c r="N163" s="69">
        <f t="shared" si="20"/>
        <v>0</v>
      </c>
      <c r="O163" s="109"/>
    </row>
    <row r="164" spans="2:15" ht="15.75" x14ac:dyDescent="0.25">
      <c r="B164" s="27" t="s">
        <v>267</v>
      </c>
      <c r="C164" s="210"/>
      <c r="D164" t="s">
        <v>371</v>
      </c>
      <c r="E164" s="125"/>
      <c r="F164" s="126"/>
      <c r="G164" s="126"/>
      <c r="H164" s="74">
        <f t="shared" si="18"/>
        <v>0</v>
      </c>
      <c r="I164" s="126"/>
      <c r="J164" s="126"/>
      <c r="K164" s="72">
        <f t="shared" si="21"/>
        <v>0</v>
      </c>
      <c r="L164" s="72">
        <f t="shared" si="19"/>
        <v>0</v>
      </c>
      <c r="M164" s="126"/>
      <c r="N164" s="69">
        <f t="shared" si="20"/>
        <v>0</v>
      </c>
      <c r="O164" s="109"/>
    </row>
    <row r="165" spans="2:15" ht="15.75" x14ac:dyDescent="0.25">
      <c r="B165" s="27" t="s">
        <v>268</v>
      </c>
      <c r="C165" s="210"/>
      <c r="D165" t="s">
        <v>372</v>
      </c>
      <c r="E165" s="125"/>
      <c r="F165" s="126"/>
      <c r="G165" s="126"/>
      <c r="H165" s="74">
        <f t="shared" si="18"/>
        <v>0</v>
      </c>
      <c r="I165" s="126"/>
      <c r="J165" s="126"/>
      <c r="K165" s="72">
        <f t="shared" si="21"/>
        <v>0</v>
      </c>
      <c r="L165" s="72">
        <f t="shared" si="19"/>
        <v>0</v>
      </c>
      <c r="M165" s="126"/>
      <c r="N165" s="69">
        <f t="shared" si="20"/>
        <v>0</v>
      </c>
      <c r="O165" s="109"/>
    </row>
    <row r="166" spans="2:15" ht="15.75" x14ac:dyDescent="0.25">
      <c r="B166" s="27" t="s">
        <v>442</v>
      </c>
      <c r="C166" s="210"/>
      <c r="D166" t="s">
        <v>373</v>
      </c>
      <c r="E166" s="125"/>
      <c r="F166" s="126"/>
      <c r="G166" s="126"/>
      <c r="H166" s="74">
        <f t="shared" si="18"/>
        <v>0</v>
      </c>
      <c r="I166" s="126"/>
      <c r="J166" s="126"/>
      <c r="K166" s="72">
        <f t="shared" si="21"/>
        <v>0</v>
      </c>
      <c r="L166" s="72">
        <f t="shared" si="19"/>
        <v>0</v>
      </c>
      <c r="M166" s="126"/>
      <c r="N166" s="69">
        <f t="shared" si="20"/>
        <v>0</v>
      </c>
      <c r="O166" s="109"/>
    </row>
    <row r="167" spans="2:15" ht="15" customHeight="1" x14ac:dyDescent="0.25">
      <c r="B167" s="27" t="s">
        <v>43</v>
      </c>
      <c r="C167" s="210"/>
      <c r="D167" t="s">
        <v>396</v>
      </c>
      <c r="E167" s="125"/>
      <c r="F167" s="126"/>
      <c r="G167" s="126"/>
      <c r="H167" s="74">
        <f t="shared" si="18"/>
        <v>0</v>
      </c>
      <c r="I167" s="126"/>
      <c r="J167" s="126"/>
      <c r="K167" s="72">
        <f t="shared" si="21"/>
        <v>0</v>
      </c>
      <c r="L167" s="72">
        <f t="shared" si="19"/>
        <v>0</v>
      </c>
      <c r="M167" s="126"/>
      <c r="N167" s="69">
        <f t="shared" si="20"/>
        <v>0</v>
      </c>
      <c r="O167" s="109"/>
    </row>
    <row r="168" spans="2:15" ht="15" customHeight="1" x14ac:dyDescent="0.25">
      <c r="B168" s="27" t="s">
        <v>269</v>
      </c>
      <c r="C168" s="210"/>
      <c r="D168" t="s">
        <v>397</v>
      </c>
      <c r="E168" s="125"/>
      <c r="F168" s="126"/>
      <c r="G168" s="126"/>
      <c r="H168" s="74">
        <f t="shared" si="18"/>
        <v>0</v>
      </c>
      <c r="I168" s="126"/>
      <c r="J168" s="126"/>
      <c r="K168" s="72">
        <f t="shared" si="21"/>
        <v>0</v>
      </c>
      <c r="L168" s="72">
        <f t="shared" si="19"/>
        <v>0</v>
      </c>
      <c r="M168" s="126"/>
      <c r="N168" s="69">
        <f t="shared" si="20"/>
        <v>0</v>
      </c>
      <c r="O168" s="109"/>
    </row>
    <row r="169" spans="2:15" ht="15.75" x14ac:dyDescent="0.25">
      <c r="B169" s="27" t="s">
        <v>270</v>
      </c>
      <c r="C169" s="210"/>
      <c r="D169" t="s">
        <v>374</v>
      </c>
      <c r="E169" s="125"/>
      <c r="F169" s="126"/>
      <c r="G169" s="126"/>
      <c r="H169" s="74">
        <f t="shared" si="18"/>
        <v>0</v>
      </c>
      <c r="I169" s="126"/>
      <c r="J169" s="126"/>
      <c r="K169" s="72">
        <f t="shared" si="21"/>
        <v>0</v>
      </c>
      <c r="L169" s="72">
        <f t="shared" si="19"/>
        <v>0</v>
      </c>
      <c r="M169" s="126"/>
      <c r="N169" s="69">
        <f t="shared" si="20"/>
        <v>0</v>
      </c>
      <c r="O169" s="109"/>
    </row>
    <row r="170" spans="2:15" ht="15.75" x14ac:dyDescent="0.25">
      <c r="B170" s="27" t="s">
        <v>271</v>
      </c>
      <c r="C170" s="210"/>
      <c r="D170" t="s">
        <v>375</v>
      </c>
      <c r="E170" s="125"/>
      <c r="F170" s="126"/>
      <c r="G170" s="126"/>
      <c r="H170" s="74">
        <f t="shared" si="18"/>
        <v>0</v>
      </c>
      <c r="I170" s="126"/>
      <c r="J170" s="126"/>
      <c r="K170" s="72">
        <f t="shared" si="21"/>
        <v>0</v>
      </c>
      <c r="L170" s="72">
        <f t="shared" si="19"/>
        <v>0</v>
      </c>
      <c r="M170" s="126"/>
      <c r="N170" s="69">
        <f t="shared" si="20"/>
        <v>0</v>
      </c>
      <c r="O170" s="109"/>
    </row>
    <row r="171" spans="2:15" ht="15.75" x14ac:dyDescent="0.25">
      <c r="B171" s="27" t="s">
        <v>272</v>
      </c>
      <c r="C171" s="210"/>
      <c r="D171" t="s">
        <v>376</v>
      </c>
      <c r="E171" s="125"/>
      <c r="F171" s="126"/>
      <c r="G171" s="126"/>
      <c r="H171" s="74">
        <f t="shared" si="18"/>
        <v>0</v>
      </c>
      <c r="I171" s="126"/>
      <c r="J171" s="126"/>
      <c r="K171" s="72">
        <f t="shared" si="21"/>
        <v>0</v>
      </c>
      <c r="L171" s="72">
        <f t="shared" si="19"/>
        <v>0</v>
      </c>
      <c r="M171" s="126"/>
      <c r="N171" s="69">
        <f t="shared" si="20"/>
        <v>0</v>
      </c>
      <c r="O171" s="109"/>
    </row>
    <row r="172" spans="2:15" ht="15.75" x14ac:dyDescent="0.25">
      <c r="B172" s="326"/>
      <c r="C172" s="327"/>
      <c r="D172" s="217"/>
      <c r="E172" s="125"/>
      <c r="F172" s="126"/>
      <c r="G172" s="126"/>
      <c r="H172" s="74">
        <f t="shared" si="18"/>
        <v>0</v>
      </c>
      <c r="I172" s="126"/>
      <c r="J172" s="126"/>
      <c r="K172" s="72">
        <f t="shared" si="21"/>
        <v>0</v>
      </c>
      <c r="L172" s="72">
        <f t="shared" si="19"/>
        <v>0</v>
      </c>
      <c r="M172" s="126"/>
      <c r="N172" s="69">
        <f t="shared" si="20"/>
        <v>0</v>
      </c>
      <c r="O172" s="109"/>
    </row>
    <row r="173" spans="2:15" x14ac:dyDescent="0.2">
      <c r="B173" s="324"/>
      <c r="C173" s="325"/>
      <c r="D173" s="116"/>
      <c r="E173" s="117"/>
      <c r="F173" s="118"/>
      <c r="G173" s="53"/>
      <c r="H173" s="53"/>
      <c r="I173" s="53"/>
      <c r="J173" s="53"/>
      <c r="K173" s="53"/>
      <c r="L173" s="53"/>
      <c r="M173" s="118"/>
      <c r="N173" s="14"/>
      <c r="O173" s="109"/>
    </row>
    <row r="174" spans="2:15" ht="16.149999999999999" customHeight="1" x14ac:dyDescent="0.2">
      <c r="B174" s="317" t="s">
        <v>94</v>
      </c>
      <c r="C174" s="318"/>
      <c r="D174" s="298">
        <v>400</v>
      </c>
      <c r="E174" s="300">
        <f t="shared" ref="E174:N174" si="22">SUM(E54:E173)</f>
        <v>0</v>
      </c>
      <c r="F174" s="300">
        <f t="shared" si="22"/>
        <v>0</v>
      </c>
      <c r="G174" s="300">
        <f t="shared" si="22"/>
        <v>0</v>
      </c>
      <c r="H174" s="300">
        <f t="shared" si="22"/>
        <v>0</v>
      </c>
      <c r="I174" s="300">
        <f t="shared" si="22"/>
        <v>0</v>
      </c>
      <c r="J174" s="300">
        <f t="shared" si="22"/>
        <v>0</v>
      </c>
      <c r="K174" s="300">
        <f t="shared" si="22"/>
        <v>0</v>
      </c>
      <c r="L174" s="300">
        <f t="shared" si="22"/>
        <v>0</v>
      </c>
      <c r="M174" s="305">
        <f t="shared" si="22"/>
        <v>0</v>
      </c>
      <c r="N174" s="300">
        <f t="shared" si="22"/>
        <v>0</v>
      </c>
      <c r="O174" s="109"/>
    </row>
    <row r="175" spans="2:15" ht="16.899999999999999" customHeight="1" thickBot="1" x14ac:dyDescent="0.25">
      <c r="B175" s="319"/>
      <c r="C175" s="320"/>
      <c r="D175" s="299"/>
      <c r="E175" s="301">
        <f t="shared" ref="E175:N175" si="23">SUM(E54:E127)</f>
        <v>0</v>
      </c>
      <c r="F175" s="301">
        <f t="shared" si="23"/>
        <v>0</v>
      </c>
      <c r="G175" s="301">
        <f t="shared" si="23"/>
        <v>0</v>
      </c>
      <c r="H175" s="301">
        <f t="shared" si="23"/>
        <v>0</v>
      </c>
      <c r="I175" s="301">
        <f t="shared" si="23"/>
        <v>0</v>
      </c>
      <c r="J175" s="301">
        <f t="shared" si="23"/>
        <v>0</v>
      </c>
      <c r="K175" s="301">
        <f t="shared" si="23"/>
        <v>0</v>
      </c>
      <c r="L175" s="301">
        <f t="shared" si="23"/>
        <v>0</v>
      </c>
      <c r="M175" s="306">
        <f t="shared" si="23"/>
        <v>0</v>
      </c>
      <c r="N175" s="301">
        <f t="shared" si="23"/>
        <v>0</v>
      </c>
      <c r="O175" s="109"/>
    </row>
    <row r="176" spans="2:15" ht="16.899999999999999" customHeight="1" thickTop="1" x14ac:dyDescent="0.2">
      <c r="B176" s="309"/>
      <c r="C176" s="310"/>
      <c r="D176" s="114"/>
      <c r="E176" s="119"/>
      <c r="F176" s="119"/>
      <c r="G176" s="119"/>
      <c r="H176" s="119"/>
      <c r="I176" s="119"/>
      <c r="J176" s="119"/>
      <c r="K176" s="119"/>
      <c r="L176" s="119"/>
      <c r="M176" s="131"/>
      <c r="N176" s="120"/>
      <c r="O176" s="109"/>
    </row>
    <row r="177" spans="2:15" ht="16.899999999999999" customHeight="1" x14ac:dyDescent="0.2">
      <c r="B177" s="326" t="s">
        <v>60</v>
      </c>
      <c r="C177" s="327" t="s">
        <v>60</v>
      </c>
      <c r="D177" s="114" t="s">
        <v>377</v>
      </c>
      <c r="E177" s="73"/>
      <c r="F177" s="73"/>
      <c r="G177" s="73"/>
      <c r="H177" s="121">
        <f t="shared" ref="H177:H179" si="24">SUM(F177:G177)</f>
        <v>0</v>
      </c>
      <c r="I177" s="73"/>
      <c r="J177" s="73"/>
      <c r="K177" s="72">
        <f t="shared" ref="K177:K179" si="25">SUM(I177:J177)</f>
        <v>0</v>
      </c>
      <c r="L177" s="72">
        <f t="shared" ref="L177:L179" si="26">+H177-K177</f>
        <v>0</v>
      </c>
      <c r="M177" s="133"/>
      <c r="N177" s="69">
        <f t="shared" ref="N177:N179" si="27">+L177-M177</f>
        <v>0</v>
      </c>
      <c r="O177" s="109"/>
    </row>
    <row r="178" spans="2:15" ht="16.899999999999999" customHeight="1" x14ac:dyDescent="0.2">
      <c r="B178" s="326" t="s">
        <v>273</v>
      </c>
      <c r="C178" s="327" t="s">
        <v>273</v>
      </c>
      <c r="D178" s="114" t="s">
        <v>378</v>
      </c>
      <c r="E178" s="73"/>
      <c r="F178" s="73"/>
      <c r="G178" s="73"/>
      <c r="H178" s="121">
        <f t="shared" si="24"/>
        <v>0</v>
      </c>
      <c r="I178" s="73"/>
      <c r="J178" s="73"/>
      <c r="K178" s="72">
        <f t="shared" si="25"/>
        <v>0</v>
      </c>
      <c r="L178" s="72">
        <f t="shared" si="26"/>
        <v>0</v>
      </c>
      <c r="M178" s="133"/>
      <c r="N178" s="69">
        <f t="shared" si="27"/>
        <v>0</v>
      </c>
      <c r="O178" s="109"/>
    </row>
    <row r="179" spans="2:15" ht="16.899999999999999" customHeight="1" x14ac:dyDescent="0.2">
      <c r="B179" s="326" t="s">
        <v>274</v>
      </c>
      <c r="C179" s="327" t="s">
        <v>274</v>
      </c>
      <c r="D179" s="114" t="s">
        <v>379</v>
      </c>
      <c r="E179" s="73"/>
      <c r="F179" s="73"/>
      <c r="G179" s="73"/>
      <c r="H179" s="121">
        <f t="shared" si="24"/>
        <v>0</v>
      </c>
      <c r="I179" s="73"/>
      <c r="J179" s="73"/>
      <c r="K179" s="72">
        <f t="shared" si="25"/>
        <v>0</v>
      </c>
      <c r="L179" s="72">
        <f t="shared" si="26"/>
        <v>0</v>
      </c>
      <c r="M179" s="133"/>
      <c r="N179" s="69">
        <f t="shared" si="27"/>
        <v>0</v>
      </c>
      <c r="O179" s="109"/>
    </row>
    <row r="180" spans="2:15" x14ac:dyDescent="0.2">
      <c r="B180" s="322" t="s">
        <v>275</v>
      </c>
      <c r="C180" s="323" t="s">
        <v>275</v>
      </c>
      <c r="D180" s="178" t="s">
        <v>380</v>
      </c>
      <c r="E180" s="73"/>
      <c r="F180" s="73"/>
      <c r="G180" s="73"/>
      <c r="H180" s="121">
        <f>SUM(F180:G180)</f>
        <v>0</v>
      </c>
      <c r="I180" s="73"/>
      <c r="J180" s="73"/>
      <c r="K180" s="72">
        <f>SUM(I180:J180)</f>
        <v>0</v>
      </c>
      <c r="L180" s="72">
        <f>+H180-K180</f>
        <v>0</v>
      </c>
      <c r="M180" s="133"/>
      <c r="N180" s="69">
        <f>+L180-M180</f>
        <v>0</v>
      </c>
      <c r="O180" s="109"/>
    </row>
    <row r="181" spans="2:15" x14ac:dyDescent="0.2">
      <c r="B181" s="324"/>
      <c r="C181" s="325"/>
      <c r="D181" s="116"/>
      <c r="E181" s="122"/>
      <c r="F181" s="122"/>
      <c r="G181" s="122"/>
      <c r="H181" s="122"/>
      <c r="I181" s="122"/>
      <c r="J181" s="122"/>
      <c r="K181" s="122"/>
      <c r="L181" s="122"/>
      <c r="M181" s="132"/>
      <c r="N181" s="123"/>
      <c r="O181" s="109"/>
    </row>
    <row r="182" spans="2:15" ht="16.149999999999999" customHeight="1" x14ac:dyDescent="0.2">
      <c r="B182" s="317" t="s">
        <v>95</v>
      </c>
      <c r="C182" s="318"/>
      <c r="D182" s="298">
        <v>500</v>
      </c>
      <c r="E182" s="300">
        <f>SUM(E177:E180)</f>
        <v>0</v>
      </c>
      <c r="F182" s="300">
        <f t="shared" ref="F182:N182" si="28">SUM(F177:F180)</f>
        <v>0</v>
      </c>
      <c r="G182" s="300">
        <f t="shared" si="28"/>
        <v>0</v>
      </c>
      <c r="H182" s="300">
        <f t="shared" si="28"/>
        <v>0</v>
      </c>
      <c r="I182" s="300">
        <f t="shared" si="28"/>
        <v>0</v>
      </c>
      <c r="J182" s="300">
        <f t="shared" si="28"/>
        <v>0</v>
      </c>
      <c r="K182" s="300">
        <f t="shared" si="28"/>
        <v>0</v>
      </c>
      <c r="L182" s="300">
        <f t="shared" si="28"/>
        <v>0</v>
      </c>
      <c r="M182" s="300">
        <f t="shared" si="28"/>
        <v>0</v>
      </c>
      <c r="N182" s="300">
        <f t="shared" si="28"/>
        <v>0</v>
      </c>
      <c r="O182" s="109"/>
    </row>
    <row r="183" spans="2:15" ht="16.899999999999999" customHeight="1" thickBot="1" x14ac:dyDescent="0.25">
      <c r="B183" s="319"/>
      <c r="C183" s="320"/>
      <c r="D183" s="304"/>
      <c r="E183" s="301"/>
      <c r="F183" s="301"/>
      <c r="G183" s="301"/>
      <c r="H183" s="301"/>
      <c r="I183" s="301"/>
      <c r="J183" s="301"/>
      <c r="K183" s="301"/>
      <c r="L183" s="301"/>
      <c r="M183" s="301"/>
      <c r="N183" s="301"/>
      <c r="O183" s="109"/>
    </row>
    <row r="184" spans="2:15" ht="16.5" thickTop="1" x14ac:dyDescent="0.25">
      <c r="D184" s="48"/>
      <c r="E184" s="15"/>
      <c r="F184" s="16"/>
      <c r="G184" s="16"/>
      <c r="H184" s="16"/>
      <c r="I184" s="16"/>
      <c r="J184" s="16"/>
      <c r="K184" s="16"/>
      <c r="L184" s="16"/>
      <c r="M184" s="17"/>
      <c r="N184" s="16"/>
      <c r="O184" s="109"/>
    </row>
    <row r="185" spans="2:15" ht="21" x14ac:dyDescent="0.25">
      <c r="B185" s="154">
        <v>1</v>
      </c>
      <c r="C185" s="208" t="s">
        <v>117</v>
      </c>
      <c r="D185" s="208"/>
      <c r="E185" s="208"/>
      <c r="F185" s="208"/>
      <c r="G185" s="208"/>
      <c r="H185" s="208"/>
      <c r="I185" s="208"/>
      <c r="J185" s="208"/>
      <c r="K185" s="208"/>
      <c r="L185" s="208"/>
      <c r="M185" s="208"/>
      <c r="N185" s="208"/>
      <c r="O185" s="46"/>
    </row>
    <row r="186" spans="2:15" ht="18" customHeight="1" x14ac:dyDescent="0.25">
      <c r="B186" s="154">
        <v>2</v>
      </c>
      <c r="C186" s="207" t="s">
        <v>109</v>
      </c>
      <c r="D186" s="207"/>
      <c r="E186" s="207"/>
      <c r="F186" s="207"/>
      <c r="G186" s="207"/>
      <c r="H186" s="207"/>
      <c r="I186" s="207"/>
      <c r="J186" s="207"/>
      <c r="K186" s="207"/>
      <c r="L186" s="207"/>
      <c r="M186" s="207"/>
      <c r="N186" s="207"/>
      <c r="O186" s="46"/>
    </row>
    <row r="187" spans="2:15" ht="15.6" customHeight="1" x14ac:dyDescent="0.25">
      <c r="B187" s="48"/>
      <c r="C187" s="207"/>
      <c r="D187" s="207"/>
      <c r="E187" s="207"/>
      <c r="F187" s="207"/>
      <c r="G187" s="207"/>
      <c r="H187" s="207"/>
      <c r="I187" s="207"/>
      <c r="J187" s="207"/>
      <c r="K187" s="207"/>
      <c r="L187" s="207"/>
      <c r="M187" s="207"/>
      <c r="N187" s="207"/>
      <c r="O187" s="46"/>
    </row>
    <row r="188" spans="2:15" x14ac:dyDescent="0.2">
      <c r="D188" s="18" t="s">
        <v>0</v>
      </c>
      <c r="E188" s="19"/>
      <c r="F188" s="19"/>
      <c r="G188" s="19"/>
      <c r="H188" s="19"/>
      <c r="I188" s="19"/>
      <c r="J188" s="20"/>
      <c r="K188" s="19"/>
      <c r="L188" s="20"/>
      <c r="M188" s="19"/>
      <c r="N188" s="19"/>
      <c r="O188" s="43"/>
    </row>
    <row r="189" spans="2:15" x14ac:dyDescent="0.2">
      <c r="B189" s="143" t="s">
        <v>23</v>
      </c>
      <c r="C189" s="201"/>
      <c r="D189" s="201"/>
      <c r="E189" s="201"/>
      <c r="F189" s="201"/>
      <c r="G189" s="201"/>
      <c r="H189" s="201"/>
      <c r="I189" s="201"/>
      <c r="J189" s="201"/>
      <c r="K189" s="201"/>
      <c r="L189" s="201"/>
      <c r="M189" s="201"/>
      <c r="N189" s="202"/>
      <c r="O189" s="43"/>
    </row>
    <row r="190" spans="2:15" ht="15.6" customHeight="1" x14ac:dyDescent="0.2">
      <c r="B190" s="142"/>
      <c r="C190" s="203"/>
      <c r="D190" s="203"/>
      <c r="E190" s="203"/>
      <c r="F190" s="203"/>
      <c r="G190" s="203"/>
      <c r="H190" s="203"/>
      <c r="I190" s="203"/>
      <c r="J190" s="203"/>
      <c r="K190" s="203"/>
      <c r="L190" s="203"/>
      <c r="M190" s="203"/>
      <c r="N190" s="204"/>
      <c r="O190" s="43"/>
    </row>
    <row r="191" spans="2:15" ht="15.6" customHeight="1" x14ac:dyDescent="0.2">
      <c r="B191" s="63"/>
      <c r="C191" s="203"/>
      <c r="D191" s="203"/>
      <c r="E191" s="203"/>
      <c r="F191" s="203"/>
      <c r="G191" s="203"/>
      <c r="H191" s="203"/>
      <c r="I191" s="203"/>
      <c r="J191" s="203"/>
      <c r="K191" s="203"/>
      <c r="L191" s="203"/>
      <c r="M191" s="203"/>
      <c r="N191" s="204"/>
      <c r="O191" s="43"/>
    </row>
    <row r="192" spans="2:15" ht="15.6" customHeight="1" x14ac:dyDescent="0.2">
      <c r="B192" s="63"/>
      <c r="C192" s="203"/>
      <c r="D192" s="203"/>
      <c r="E192" s="203"/>
      <c r="F192" s="203"/>
      <c r="G192" s="203"/>
      <c r="H192" s="203"/>
      <c r="I192" s="203"/>
      <c r="J192" s="203"/>
      <c r="K192" s="203"/>
      <c r="L192" s="203"/>
      <c r="M192" s="203"/>
      <c r="N192" s="204"/>
      <c r="O192" s="43"/>
    </row>
    <row r="193" spans="2:15" ht="15.6" customHeight="1" x14ac:dyDescent="0.2">
      <c r="B193" s="63"/>
      <c r="C193" s="203"/>
      <c r="D193" s="203"/>
      <c r="E193" s="203"/>
      <c r="F193" s="203"/>
      <c r="G193" s="203"/>
      <c r="H193" s="203"/>
      <c r="I193" s="203"/>
      <c r="J193" s="203"/>
      <c r="K193" s="203"/>
      <c r="L193" s="203"/>
      <c r="M193" s="203"/>
      <c r="N193" s="204"/>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B195" s="63"/>
      <c r="C195" s="205"/>
      <c r="D195" s="205"/>
      <c r="E195" s="205"/>
      <c r="F195" s="205"/>
      <c r="G195" s="205"/>
      <c r="H195" s="205"/>
      <c r="I195" s="205"/>
      <c r="J195" s="205"/>
      <c r="K195" s="205"/>
      <c r="L195" s="205"/>
      <c r="M195" s="205"/>
      <c r="N195" s="206"/>
      <c r="O195" s="43"/>
    </row>
    <row r="196" spans="2:15" x14ac:dyDescent="0.2">
      <c r="C196" s="124"/>
      <c r="E196" s="19"/>
      <c r="F196" s="19"/>
      <c r="G196" s="19"/>
      <c r="H196" s="19"/>
      <c r="I196" s="19"/>
      <c r="J196" s="19"/>
      <c r="K196" s="19"/>
      <c r="L196" s="19"/>
      <c r="M196" s="19"/>
      <c r="N196" s="19"/>
      <c r="O196" s="43"/>
    </row>
    <row r="197" spans="2:15" x14ac:dyDescent="0.2">
      <c r="B197" s="151" t="s">
        <v>115</v>
      </c>
      <c r="C197" s="255" t="str">
        <f>+Cover!D22</f>
        <v>Full Name</v>
      </c>
      <c r="D197" s="256"/>
      <c r="H197" s="22" t="s">
        <v>0</v>
      </c>
      <c r="I197" s="22"/>
      <c r="J197" s="19"/>
      <c r="K197" s="22" t="s">
        <v>0</v>
      </c>
      <c r="L197" s="19"/>
      <c r="M197" s="19"/>
      <c r="N197" s="19"/>
      <c r="O197" s="43"/>
    </row>
    <row r="198" spans="2:15" x14ac:dyDescent="0.2">
      <c r="B198" s="152" t="s">
        <v>114</v>
      </c>
      <c r="C198" s="277" t="str">
        <f>Cover!D23</f>
        <v>xxx-xxx-xxxx</v>
      </c>
      <c r="D198" s="278"/>
      <c r="H198" s="22"/>
      <c r="I198" s="22"/>
      <c r="J198" s="19"/>
      <c r="K198" s="22"/>
      <c r="L198" s="19"/>
      <c r="M198" s="19"/>
      <c r="N198" s="19"/>
      <c r="O198" s="43"/>
    </row>
    <row r="199" spans="2:15" x14ac:dyDescent="0.2">
      <c r="B199" s="153" t="s">
        <v>116</v>
      </c>
      <c r="C199" s="257">
        <f>+Cover!D24</f>
        <v>45839</v>
      </c>
      <c r="D199" s="258"/>
      <c r="H199" s="22"/>
      <c r="I199" s="22"/>
      <c r="J199" s="19"/>
      <c r="K199" s="22"/>
      <c r="L199" s="19"/>
      <c r="M199" s="19"/>
      <c r="N199" s="19"/>
      <c r="O199" s="43"/>
    </row>
    <row r="200" spans="2:15" x14ac:dyDescent="0.2">
      <c r="E200" s="19"/>
      <c r="F200" s="19"/>
      <c r="G200" s="19"/>
      <c r="H200" s="19"/>
      <c r="I200" s="19"/>
      <c r="J200" s="19"/>
      <c r="K200" s="19"/>
      <c r="L200" s="19"/>
      <c r="M200" s="19"/>
      <c r="N200" s="19"/>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row r="203" spans="2:15" x14ac:dyDescent="0.2">
      <c r="E203" s="23"/>
      <c r="F203" s="23"/>
      <c r="G203" s="23"/>
      <c r="H203" s="23"/>
      <c r="I203" s="23"/>
      <c r="J203" s="23"/>
      <c r="K203" s="23"/>
      <c r="L203" s="23"/>
      <c r="M203" s="23"/>
      <c r="N203" s="23"/>
    </row>
  </sheetData>
  <mergeCells count="99">
    <mergeCell ref="K182:K183"/>
    <mergeCell ref="L182:L183"/>
    <mergeCell ref="M182:M183"/>
    <mergeCell ref="N182:N183"/>
    <mergeCell ref="C197:D197"/>
    <mergeCell ref="H182:H183"/>
    <mergeCell ref="I182:I183"/>
    <mergeCell ref="C198:D198"/>
    <mergeCell ref="C199:D199"/>
    <mergeCell ref="J182:J183"/>
    <mergeCell ref="B182:C183"/>
    <mergeCell ref="D182:D183"/>
    <mergeCell ref="E182:E183"/>
    <mergeCell ref="F182:F183"/>
    <mergeCell ref="G182:G183"/>
    <mergeCell ref="G174:G175"/>
    <mergeCell ref="H174:H175"/>
    <mergeCell ref="I174:I175"/>
    <mergeCell ref="B180:C180"/>
    <mergeCell ref="B181:C181"/>
    <mergeCell ref="B176:C176"/>
    <mergeCell ref="B177:C177"/>
    <mergeCell ref="B178:C178"/>
    <mergeCell ref="B179:C179"/>
    <mergeCell ref="F174:F175"/>
    <mergeCell ref="J174:J175"/>
    <mergeCell ref="K174:K175"/>
    <mergeCell ref="L174:L175"/>
    <mergeCell ref="M174:M175"/>
    <mergeCell ref="N174:N175"/>
    <mergeCell ref="B172:C172"/>
    <mergeCell ref="B173:C173"/>
    <mergeCell ref="B174:C175"/>
    <mergeCell ref="D174:D175"/>
    <mergeCell ref="E174:E175"/>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30:C30"/>
    <mergeCell ref="B31:C31"/>
    <mergeCell ref="B32:C32"/>
    <mergeCell ref="E35:E36"/>
    <mergeCell ref="B24:C24"/>
    <mergeCell ref="B25:C25"/>
    <mergeCell ref="B26:C26"/>
    <mergeCell ref="B27:C27"/>
    <mergeCell ref="B28:C28"/>
    <mergeCell ref="B29:C29"/>
    <mergeCell ref="B33:C33"/>
    <mergeCell ref="B35:C36"/>
    <mergeCell ref="D35:D36"/>
    <mergeCell ref="B23:C23"/>
    <mergeCell ref="B13:C13"/>
    <mergeCell ref="B14:C14"/>
    <mergeCell ref="B15:C15"/>
    <mergeCell ref="B16:C16"/>
    <mergeCell ref="B17:C17"/>
    <mergeCell ref="B18:C18"/>
    <mergeCell ref="B19:C19"/>
    <mergeCell ref="B20:C20"/>
    <mergeCell ref="B21:C21"/>
    <mergeCell ref="B22:C22"/>
    <mergeCell ref="L9:L12"/>
    <mergeCell ref="H9:H12"/>
    <mergeCell ref="M9:M12"/>
    <mergeCell ref="E2:M2"/>
    <mergeCell ref="E3:M3"/>
    <mergeCell ref="E4:M4"/>
    <mergeCell ref="E5:M5"/>
    <mergeCell ref="K6:N6"/>
    <mergeCell ref="N9:N12"/>
    <mergeCell ref="I9:I12"/>
    <mergeCell ref="J9:J12"/>
    <mergeCell ref="K9:K12"/>
    <mergeCell ref="B9:C12"/>
    <mergeCell ref="D9:D12"/>
    <mergeCell ref="E9:E12"/>
    <mergeCell ref="F9:F12"/>
    <mergeCell ref="G9:G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6">
    <pageSetUpPr fitToPage="1"/>
  </sheetPr>
  <dimension ref="B2:AB100"/>
  <sheetViews>
    <sheetView zoomScale="65" zoomScaleNormal="100" workbookViewId="0">
      <selection activeCell="Y89" sqref="U89:Y89"/>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1" width="11.88671875" style="3" customWidth="1"/>
    <col min="12"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04" t="str">
        <f>+Cover!B6</f>
        <v>Business Unit Number and Agency Name</v>
      </c>
      <c r="C2" s="404"/>
      <c r="D2" s="404"/>
      <c r="E2" s="404"/>
      <c r="F2" s="404"/>
      <c r="G2" s="404"/>
      <c r="H2" s="404"/>
      <c r="I2" s="404"/>
      <c r="J2" s="404"/>
      <c r="K2" s="404"/>
      <c r="L2" s="404"/>
      <c r="M2" s="404"/>
      <c r="N2" s="404"/>
      <c r="O2" s="404"/>
      <c r="P2" s="404"/>
      <c r="Q2" s="404"/>
      <c r="R2" s="404"/>
      <c r="S2" s="4">
        <f ca="1">NOW()</f>
        <v>45810.42807303241</v>
      </c>
    </row>
    <row r="3" spans="2:28" ht="15.75" x14ac:dyDescent="0.25">
      <c r="B3" s="404" t="str">
        <f>Cover!B20</f>
        <v>Based on NMS Budget Vs Actuals Report by Pcode dated MM/DD/YYYY</v>
      </c>
      <c r="C3" s="404"/>
      <c r="D3" s="404"/>
      <c r="E3" s="404"/>
      <c r="F3" s="404"/>
      <c r="G3" s="404"/>
      <c r="H3" s="404"/>
      <c r="I3" s="404"/>
      <c r="J3" s="404"/>
      <c r="K3" s="404"/>
      <c r="L3" s="404"/>
      <c r="M3" s="404"/>
      <c r="N3" s="404"/>
      <c r="O3" s="404"/>
      <c r="P3" s="404"/>
      <c r="Q3" s="404"/>
      <c r="R3" s="404"/>
      <c r="S3" s="5">
        <f ca="1">NOW()</f>
        <v>45810.42807303241</v>
      </c>
    </row>
    <row r="4" spans="2:28" ht="15.75" x14ac:dyDescent="0.25">
      <c r="B4" s="243" t="str">
        <f>Cover!B7</f>
        <v>Pcode Number and Program Name</v>
      </c>
      <c r="C4" s="243"/>
      <c r="D4" s="243"/>
      <c r="E4" s="243"/>
      <c r="F4" s="243"/>
      <c r="G4" s="243"/>
      <c r="H4" s="243"/>
      <c r="I4" s="243"/>
      <c r="J4" s="243"/>
      <c r="K4" s="243"/>
      <c r="L4" s="243"/>
      <c r="M4" s="243"/>
      <c r="N4" s="243"/>
      <c r="O4" s="243"/>
      <c r="P4" s="243"/>
      <c r="Q4" s="243"/>
      <c r="R4" s="243"/>
      <c r="S4" s="80"/>
      <c r="T4" s="43"/>
    </row>
    <row r="5" spans="2:28" ht="15.75" x14ac:dyDescent="0.25">
      <c r="B5" s="404" t="str">
        <f>Cover!B19</f>
        <v>FY26</v>
      </c>
      <c r="C5" s="404"/>
      <c r="D5" s="404"/>
      <c r="E5" s="404"/>
      <c r="F5" s="404"/>
      <c r="G5" s="404"/>
      <c r="H5" s="404"/>
      <c r="I5" s="404"/>
      <c r="J5" s="404"/>
      <c r="K5" s="404"/>
      <c r="L5" s="404"/>
      <c r="M5" s="404"/>
      <c r="N5" s="404"/>
      <c r="O5" s="404"/>
      <c r="P5" s="404"/>
      <c r="Q5" s="404"/>
      <c r="R5" s="404"/>
      <c r="S5" s="45"/>
      <c r="T5" s="43"/>
    </row>
    <row r="6" spans="2:28" ht="15.75" x14ac:dyDescent="0.25">
      <c r="B6" s="45" t="s">
        <v>381</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05" t="str">
        <f ca="1">CELL("filename")</f>
        <v>\\dfafsvr\sbd$\DiegoJ\Budget Projections Template\[FY26 Budget Projections Template 6.2025.xlsx]Salary Projections Other Revenu</v>
      </c>
      <c r="Q7" s="405"/>
      <c r="R7" s="405"/>
      <c r="S7" s="405"/>
    </row>
    <row r="8" spans="2:28" ht="16.149999999999999" customHeight="1" x14ac:dyDescent="0.2">
      <c r="B8" s="395" t="s">
        <v>61</v>
      </c>
      <c r="C8" s="398" t="s">
        <v>24</v>
      </c>
      <c r="D8" s="387" t="s">
        <v>25</v>
      </c>
      <c r="E8" s="375" t="s">
        <v>99</v>
      </c>
      <c r="F8" s="401" t="s">
        <v>26</v>
      </c>
      <c r="G8" s="387" t="s">
        <v>27</v>
      </c>
      <c r="H8" s="390" t="s">
        <v>414</v>
      </c>
      <c r="I8" s="390" t="s">
        <v>100</v>
      </c>
      <c r="J8" s="390" t="s">
        <v>107</v>
      </c>
      <c r="K8" s="393" t="s">
        <v>101</v>
      </c>
      <c r="L8" s="375" t="s">
        <v>102</v>
      </c>
      <c r="M8" s="375" t="s">
        <v>103</v>
      </c>
      <c r="N8" s="375" t="s">
        <v>104</v>
      </c>
      <c r="O8" s="43"/>
      <c r="P8" s="378" t="s">
        <v>416</v>
      </c>
      <c r="Q8" s="379"/>
      <c r="R8" s="379"/>
      <c r="S8" s="380"/>
      <c r="T8" s="43"/>
    </row>
    <row r="9" spans="2:28" ht="31.9" customHeight="1" x14ac:dyDescent="0.2">
      <c r="B9" s="396"/>
      <c r="C9" s="399"/>
      <c r="D9" s="388"/>
      <c r="E9" s="376"/>
      <c r="F9" s="402"/>
      <c r="G9" s="388"/>
      <c r="H9" s="391"/>
      <c r="I9" s="391"/>
      <c r="J9" s="391"/>
      <c r="K9" s="394"/>
      <c r="L9" s="376"/>
      <c r="M9" s="376"/>
      <c r="N9" s="376"/>
      <c r="O9" s="43"/>
      <c r="P9" s="381"/>
      <c r="Q9" s="382"/>
      <c r="R9" s="382"/>
      <c r="S9" s="383"/>
      <c r="T9" s="43"/>
    </row>
    <row r="10" spans="2:28" ht="15.75" x14ac:dyDescent="0.25">
      <c r="B10" s="397"/>
      <c r="C10" s="400"/>
      <c r="D10" s="389"/>
      <c r="E10" s="377"/>
      <c r="F10" s="403"/>
      <c r="G10" s="389"/>
      <c r="H10" s="392"/>
      <c r="I10" s="392"/>
      <c r="J10" s="81" t="str">
        <f>Cover!B19</f>
        <v>FY26</v>
      </c>
      <c r="K10" s="82" t="str">
        <f>Cover!B19</f>
        <v>FY26</v>
      </c>
      <c r="L10" s="377"/>
      <c r="M10" s="377"/>
      <c r="N10" s="377"/>
      <c r="O10" s="43"/>
      <c r="P10" s="384" t="str">
        <f>+Cover!B19</f>
        <v>FY26</v>
      </c>
      <c r="Q10" s="385"/>
      <c r="R10" s="385"/>
      <c r="S10" s="386"/>
      <c r="T10" s="43"/>
      <c r="AB10" s="3" t="s">
        <v>118</v>
      </c>
    </row>
    <row r="11" spans="2:28" ht="16.149999999999999" customHeight="1" x14ac:dyDescent="0.2">
      <c r="B11" s="83"/>
      <c r="C11" s="84"/>
      <c r="D11" s="85"/>
      <c r="E11" s="85"/>
      <c r="F11" s="86"/>
      <c r="G11" s="86"/>
      <c r="H11" s="87"/>
      <c r="I11" s="86"/>
      <c r="J11" s="88"/>
      <c r="K11" s="89"/>
      <c r="L11" s="90"/>
      <c r="M11" s="89"/>
      <c r="N11" s="76"/>
      <c r="O11" s="43"/>
      <c r="P11" s="367" t="s">
        <v>28</v>
      </c>
      <c r="Q11" s="369" t="s">
        <v>20</v>
      </c>
      <c r="R11" s="370"/>
      <c r="S11" s="37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68"/>
      <c r="Q12" s="371"/>
      <c r="R12" s="372"/>
      <c r="S12" s="37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57" t="s">
        <v>65</v>
      </c>
      <c r="R14" s="35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57" t="s">
        <v>44</v>
      </c>
      <c r="R15" s="35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57" t="s">
        <v>66</v>
      </c>
      <c r="R16" s="35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57" t="s">
        <v>67</v>
      </c>
      <c r="R17" s="35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57" t="s">
        <v>45</v>
      </c>
      <c r="R18" s="35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57" t="s">
        <v>46</v>
      </c>
      <c r="R19" s="35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57" t="s">
        <v>47</v>
      </c>
      <c r="R20" s="35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57" t="s">
        <v>68</v>
      </c>
      <c r="R21" s="35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57" t="s">
        <v>48</v>
      </c>
      <c r="R22" s="35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409"/>
      <c r="Q23" s="414"/>
      <c r="R23" s="414"/>
      <c r="S23" s="411"/>
      <c r="T23" s="43"/>
      <c r="U23" s="155">
        <f t="shared" si="2"/>
        <v>0</v>
      </c>
      <c r="V23" s="155">
        <f t="shared" ref="V23:V25" si="8">IF(D23="Term",K23,0)</f>
        <v>0</v>
      </c>
      <c r="W23" s="155">
        <f t="shared" ref="W23:W25" si="9">IF(D23="Perm F/T",K23,0)</f>
        <v>0</v>
      </c>
      <c r="X23" s="155">
        <f t="shared" ref="X23:X25" si="10">IF(D23="Perm P/T",K23,0)</f>
        <v>0</v>
      </c>
      <c r="Y23" s="155">
        <f t="shared" si="6"/>
        <v>0</v>
      </c>
    </row>
    <row r="24" spans="2:25" x14ac:dyDescent="0.2">
      <c r="B24" s="140"/>
      <c r="C24" s="135"/>
      <c r="D24" s="136"/>
      <c r="E24" s="136"/>
      <c r="F24" s="137"/>
      <c r="G24" s="136"/>
      <c r="H24" s="138"/>
      <c r="I24" s="92">
        <f t="shared" si="0"/>
        <v>0</v>
      </c>
      <c r="J24" s="141"/>
      <c r="K24" s="72">
        <f t="shared" si="7"/>
        <v>0</v>
      </c>
      <c r="L24" s="126"/>
      <c r="M24" s="72">
        <f t="shared" si="1"/>
        <v>0</v>
      </c>
      <c r="N24" s="127"/>
      <c r="O24" s="43"/>
      <c r="P24" s="409"/>
      <c r="Q24" s="414"/>
      <c r="R24" s="414"/>
      <c r="S24" s="411"/>
      <c r="T24" s="43"/>
      <c r="U24" s="155">
        <f t="shared" si="2"/>
        <v>0</v>
      </c>
      <c r="V24" s="155">
        <f t="shared" si="8"/>
        <v>0</v>
      </c>
      <c r="W24" s="155">
        <f t="shared" si="9"/>
        <v>0</v>
      </c>
      <c r="X24" s="155">
        <f t="shared" si="10"/>
        <v>0</v>
      </c>
      <c r="Y24" s="155">
        <f t="shared" si="6"/>
        <v>0</v>
      </c>
    </row>
    <row r="25" spans="2:25" x14ac:dyDescent="0.2">
      <c r="B25" s="140"/>
      <c r="C25" s="135"/>
      <c r="D25" s="136"/>
      <c r="E25" s="136"/>
      <c r="F25" s="137"/>
      <c r="G25" s="136"/>
      <c r="H25" s="138"/>
      <c r="I25" s="92">
        <f t="shared" si="0"/>
        <v>0</v>
      </c>
      <c r="J25" s="141"/>
      <c r="K25" s="72">
        <f t="shared" si="7"/>
        <v>0</v>
      </c>
      <c r="L25" s="126"/>
      <c r="M25" s="72">
        <f t="shared" si="1"/>
        <v>0</v>
      </c>
      <c r="N25" s="127"/>
      <c r="O25" s="43"/>
      <c r="P25" s="409"/>
      <c r="Q25" s="414"/>
      <c r="R25" s="414"/>
      <c r="S25" s="411"/>
      <c r="T25" s="43"/>
      <c r="U25" s="155">
        <f t="shared" si="2"/>
        <v>0</v>
      </c>
      <c r="V25" s="155">
        <f t="shared" si="8"/>
        <v>0</v>
      </c>
      <c r="W25" s="155">
        <f t="shared" si="9"/>
        <v>0</v>
      </c>
      <c r="X25" s="155">
        <f t="shared" si="10"/>
        <v>0</v>
      </c>
      <c r="Y25" s="155">
        <f t="shared" si="6"/>
        <v>0</v>
      </c>
    </row>
    <row r="26" spans="2:25" x14ac:dyDescent="0.2">
      <c r="B26" s="140"/>
      <c r="C26" s="135"/>
      <c r="D26" s="136"/>
      <c r="E26" s="136"/>
      <c r="F26" s="137"/>
      <c r="G26" s="139"/>
      <c r="H26" s="138"/>
      <c r="I26" s="92">
        <f t="shared" si="0"/>
        <v>0</v>
      </c>
      <c r="J26" s="141"/>
      <c r="K26" s="72">
        <f t="shared" si="7"/>
        <v>0</v>
      </c>
      <c r="L26" s="126"/>
      <c r="M26" s="72">
        <f t="shared" si="1"/>
        <v>0</v>
      </c>
      <c r="N26" s="127"/>
      <c r="O26" s="43"/>
      <c r="P26" s="421"/>
      <c r="Q26" s="422"/>
      <c r="R26" s="423"/>
      <c r="S26" s="424"/>
      <c r="T26" s="43"/>
      <c r="U26" s="155">
        <f t="shared" si="2"/>
        <v>0</v>
      </c>
      <c r="V26" s="155">
        <f t="shared" si="3"/>
        <v>0</v>
      </c>
      <c r="W26" s="155">
        <f t="shared" si="4"/>
        <v>0</v>
      </c>
      <c r="X26" s="155">
        <f t="shared" si="5"/>
        <v>0</v>
      </c>
      <c r="Y26" s="155">
        <f t="shared" si="6"/>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417" t="s">
        <v>93</v>
      </c>
      <c r="Q27" s="418"/>
      <c r="R27" s="419"/>
      <c r="S27" s="420">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62"/>
      <c r="Q28" s="363"/>
      <c r="R28" s="364"/>
      <c r="S28" s="36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59" t="s">
        <v>97</v>
      </c>
      <c r="Q40" s="360"/>
      <c r="R40" s="361"/>
      <c r="S40" s="36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62"/>
      <c r="Q41" s="363"/>
      <c r="R41" s="364"/>
      <c r="S41" s="36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30" t="s">
        <v>34</v>
      </c>
      <c r="Q42" s="331"/>
      <c r="R42" s="331"/>
      <c r="S42" s="33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32"/>
      <c r="Q43" s="333"/>
      <c r="R43" s="333"/>
      <c r="S43" s="33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34"/>
      <c r="Q44" s="335"/>
      <c r="R44" s="335"/>
      <c r="S44" s="33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39"/>
      <c r="Q46" s="340"/>
      <c r="R46" s="34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42" t="s">
        <v>30</v>
      </c>
      <c r="Q47" s="343"/>
      <c r="R47" s="34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45" t="s">
        <v>415</v>
      </c>
      <c r="Q48" s="346"/>
      <c r="R48" s="34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45"/>
      <c r="Q49" s="346"/>
      <c r="R49" s="34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48"/>
      <c r="Q50" s="349"/>
      <c r="R50" s="35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1">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1"/>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1"/>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1"/>
        <v>0</v>
      </c>
      <c r="J80" s="141"/>
      <c r="K80" s="72">
        <f t="shared" si="7"/>
        <v>0</v>
      </c>
      <c r="L80" s="126"/>
      <c r="M80" s="72">
        <f t="shared" si="1"/>
        <v>0</v>
      </c>
      <c r="N80" s="127"/>
      <c r="O80" s="43"/>
      <c r="S80" s="22"/>
      <c r="T80" s="43"/>
      <c r="U80" s="155">
        <f t="shared" ref="U80:U87" si="12">IF(D80="Exempt",K80,0)</f>
        <v>0</v>
      </c>
      <c r="V80" s="155">
        <f t="shared" ref="V80:V87" si="13">IF(D80="Term",K80,0)</f>
        <v>0</v>
      </c>
      <c r="W80" s="155">
        <f t="shared" ref="W80:W87" si="14">IF(D80="Perm F/T",K80,0)</f>
        <v>0</v>
      </c>
      <c r="X80" s="155">
        <f t="shared" ref="X80:X87" si="15">IF(D80="Perm P/T",K80,0)</f>
        <v>0</v>
      </c>
      <c r="Y80" s="155">
        <f t="shared" ref="Y80:Y87" si="16">IF(D80="Temp",K80,0)</f>
        <v>0</v>
      </c>
    </row>
    <row r="81" spans="2:25" x14ac:dyDescent="0.2">
      <c r="B81" s="134"/>
      <c r="C81" s="135"/>
      <c r="D81" s="136"/>
      <c r="E81" s="136"/>
      <c r="F81" s="137"/>
      <c r="G81" s="136"/>
      <c r="H81" s="138"/>
      <c r="I81" s="92">
        <f t="shared" si="11"/>
        <v>0</v>
      </c>
      <c r="J81" s="141"/>
      <c r="K81" s="72">
        <f t="shared" si="7"/>
        <v>0</v>
      </c>
      <c r="L81" s="126"/>
      <c r="M81" s="72">
        <f t="shared" si="1"/>
        <v>0</v>
      </c>
      <c r="N81" s="127"/>
      <c r="O81" s="43"/>
      <c r="S81" s="22"/>
      <c r="T81" s="43"/>
      <c r="U81" s="155">
        <f t="shared" si="12"/>
        <v>0</v>
      </c>
      <c r="V81" s="155">
        <f t="shared" si="13"/>
        <v>0</v>
      </c>
      <c r="W81" s="155">
        <f t="shared" si="14"/>
        <v>0</v>
      </c>
      <c r="X81" s="155">
        <f t="shared" si="15"/>
        <v>0</v>
      </c>
      <c r="Y81" s="155">
        <f t="shared" si="16"/>
        <v>0</v>
      </c>
    </row>
    <row r="82" spans="2:25" x14ac:dyDescent="0.2">
      <c r="B82" s="134"/>
      <c r="C82" s="135"/>
      <c r="D82" s="136"/>
      <c r="E82" s="136"/>
      <c r="F82" s="137"/>
      <c r="G82" s="136"/>
      <c r="H82" s="138"/>
      <c r="I82" s="92">
        <f t="shared" si="11"/>
        <v>0</v>
      </c>
      <c r="J82" s="141"/>
      <c r="K82" s="72">
        <f t="shared" si="7"/>
        <v>0</v>
      </c>
      <c r="L82" s="126"/>
      <c r="M82" s="72">
        <f t="shared" si="1"/>
        <v>0</v>
      </c>
      <c r="N82" s="127"/>
      <c r="O82" s="43"/>
      <c r="P82" s="44"/>
      <c r="Q82" s="43"/>
      <c r="R82" s="43"/>
      <c r="S82" s="22"/>
      <c r="T82" s="43"/>
      <c r="U82" s="155">
        <f t="shared" si="12"/>
        <v>0</v>
      </c>
      <c r="V82" s="155">
        <f t="shared" si="13"/>
        <v>0</v>
      </c>
      <c r="W82" s="155">
        <f t="shared" si="14"/>
        <v>0</v>
      </c>
      <c r="X82" s="155">
        <f t="shared" si="15"/>
        <v>0</v>
      </c>
      <c r="Y82" s="155">
        <f t="shared" si="16"/>
        <v>0</v>
      </c>
    </row>
    <row r="83" spans="2:25" x14ac:dyDescent="0.2">
      <c r="B83" s="134"/>
      <c r="C83" s="135"/>
      <c r="D83" s="136"/>
      <c r="E83" s="136"/>
      <c r="F83" s="137"/>
      <c r="G83" s="136"/>
      <c r="H83" s="138"/>
      <c r="I83" s="92">
        <f t="shared" si="11"/>
        <v>0</v>
      </c>
      <c r="J83" s="141"/>
      <c r="K83" s="72">
        <f t="shared" si="7"/>
        <v>0</v>
      </c>
      <c r="L83" s="126"/>
      <c r="M83" s="72">
        <f t="shared" si="1"/>
        <v>0</v>
      </c>
      <c r="N83" s="127"/>
      <c r="O83" s="43"/>
      <c r="P83" s="44"/>
      <c r="Q83" s="43"/>
      <c r="R83" s="43"/>
      <c r="S83" s="22"/>
      <c r="T83" s="43"/>
      <c r="U83" s="155">
        <f t="shared" si="12"/>
        <v>0</v>
      </c>
      <c r="V83" s="155">
        <f t="shared" si="13"/>
        <v>0</v>
      </c>
      <c r="W83" s="155">
        <f t="shared" si="14"/>
        <v>0</v>
      </c>
      <c r="X83" s="155">
        <f t="shared" si="15"/>
        <v>0</v>
      </c>
      <c r="Y83" s="155">
        <f t="shared" si="16"/>
        <v>0</v>
      </c>
    </row>
    <row r="84" spans="2:25" x14ac:dyDescent="0.2">
      <c r="B84" s="134"/>
      <c r="C84" s="135"/>
      <c r="D84" s="136"/>
      <c r="E84" s="136"/>
      <c r="F84" s="137"/>
      <c r="G84" s="136"/>
      <c r="H84" s="138"/>
      <c r="I84" s="92">
        <f t="shared" si="11"/>
        <v>0</v>
      </c>
      <c r="J84" s="141"/>
      <c r="K84" s="72">
        <f t="shared" si="7"/>
        <v>0</v>
      </c>
      <c r="L84" s="126"/>
      <c r="M84" s="72">
        <f t="shared" si="1"/>
        <v>0</v>
      </c>
      <c r="N84" s="127"/>
      <c r="O84" s="43"/>
      <c r="P84" s="44"/>
      <c r="Q84" s="43"/>
      <c r="R84" s="43"/>
      <c r="S84" s="22"/>
      <c r="T84" s="43"/>
      <c r="U84" s="155">
        <f t="shared" si="12"/>
        <v>0</v>
      </c>
      <c r="V84" s="155">
        <f t="shared" si="13"/>
        <v>0</v>
      </c>
      <c r="W84" s="155">
        <f t="shared" si="14"/>
        <v>0</v>
      </c>
      <c r="X84" s="155">
        <f t="shared" si="15"/>
        <v>0</v>
      </c>
      <c r="Y84" s="155">
        <f t="shared" si="16"/>
        <v>0</v>
      </c>
    </row>
    <row r="85" spans="2:25" x14ac:dyDescent="0.2">
      <c r="B85" s="134"/>
      <c r="C85" s="135"/>
      <c r="D85" s="136"/>
      <c r="E85" s="136"/>
      <c r="F85" s="137"/>
      <c r="G85" s="136"/>
      <c r="H85" s="138"/>
      <c r="I85" s="92">
        <f t="shared" si="11"/>
        <v>0</v>
      </c>
      <c r="J85" s="141"/>
      <c r="K85" s="72">
        <f t="shared" si="7"/>
        <v>0</v>
      </c>
      <c r="L85" s="126"/>
      <c r="M85" s="72">
        <f t="shared" si="1"/>
        <v>0</v>
      </c>
      <c r="N85" s="127"/>
      <c r="O85" s="43"/>
      <c r="P85" s="44"/>
      <c r="Q85" s="43"/>
      <c r="R85" s="43"/>
      <c r="S85" s="22"/>
      <c r="T85" s="43"/>
      <c r="U85" s="155">
        <f t="shared" si="12"/>
        <v>0</v>
      </c>
      <c r="V85" s="155">
        <f t="shared" si="13"/>
        <v>0</v>
      </c>
      <c r="W85" s="155">
        <f t="shared" si="14"/>
        <v>0</v>
      </c>
      <c r="X85" s="155">
        <f t="shared" si="15"/>
        <v>0</v>
      </c>
      <c r="Y85" s="155">
        <f t="shared" si="16"/>
        <v>0</v>
      </c>
    </row>
    <row r="86" spans="2:25" x14ac:dyDescent="0.2">
      <c r="B86" s="134"/>
      <c r="C86" s="135"/>
      <c r="D86" s="136"/>
      <c r="E86" s="136"/>
      <c r="F86" s="137"/>
      <c r="G86" s="136"/>
      <c r="H86" s="138"/>
      <c r="I86" s="92">
        <f t="shared" si="11"/>
        <v>0</v>
      </c>
      <c r="J86" s="141"/>
      <c r="K86" s="72">
        <f t="shared" si="7"/>
        <v>0</v>
      </c>
      <c r="L86" s="126"/>
      <c r="M86" s="72">
        <f t="shared" si="1"/>
        <v>0</v>
      </c>
      <c r="N86" s="127"/>
      <c r="O86" s="43"/>
      <c r="P86" s="44"/>
      <c r="Q86" s="43"/>
      <c r="R86" s="43"/>
      <c r="S86" s="22"/>
      <c r="T86" s="43"/>
      <c r="U86" s="155">
        <f t="shared" si="12"/>
        <v>0</v>
      </c>
      <c r="V86" s="155">
        <f t="shared" si="13"/>
        <v>0</v>
      </c>
      <c r="W86" s="155">
        <f t="shared" si="14"/>
        <v>0</v>
      </c>
      <c r="X86" s="155">
        <f t="shared" si="15"/>
        <v>0</v>
      </c>
      <c r="Y86" s="155">
        <f t="shared" si="16"/>
        <v>0</v>
      </c>
    </row>
    <row r="87" spans="2:25" x14ac:dyDescent="0.2">
      <c r="B87" s="134"/>
      <c r="C87" s="135"/>
      <c r="D87" s="136"/>
      <c r="E87" s="136"/>
      <c r="F87" s="137"/>
      <c r="G87" s="136"/>
      <c r="H87" s="138"/>
      <c r="I87" s="92">
        <f t="shared" si="11"/>
        <v>0</v>
      </c>
      <c r="J87" s="141"/>
      <c r="K87" s="72">
        <f t="shared" si="7"/>
        <v>0</v>
      </c>
      <c r="L87" s="126"/>
      <c r="M87" s="72">
        <f t="shared" si="1"/>
        <v>0</v>
      </c>
      <c r="N87" s="127"/>
      <c r="O87" s="43"/>
      <c r="P87" s="44"/>
      <c r="Q87" s="43"/>
      <c r="R87" s="43"/>
      <c r="S87" s="22"/>
      <c r="T87" s="43"/>
      <c r="U87" s="155">
        <f t="shared" si="12"/>
        <v>0</v>
      </c>
      <c r="V87" s="155">
        <f t="shared" si="13"/>
        <v>0</v>
      </c>
      <c r="W87" s="155">
        <f t="shared" si="14"/>
        <v>0</v>
      </c>
      <c r="X87" s="155">
        <f t="shared" si="15"/>
        <v>0</v>
      </c>
      <c r="Y87" s="155">
        <f t="shared" si="16"/>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c r="I89" s="78">
        <f t="shared" ref="I89" si="17">SUM(I12:I88)</f>
        <v>0</v>
      </c>
      <c r="J89" s="78"/>
      <c r="K89" s="78">
        <f>SUM(K12:K88)</f>
        <v>0</v>
      </c>
      <c r="L89" s="78">
        <f>SUM(L12:L88)</f>
        <v>0</v>
      </c>
      <c r="M89" s="78">
        <f>SUM(M12:M88)</f>
        <v>0</v>
      </c>
      <c r="N89" s="78">
        <f>SUM(N11:N88)</f>
        <v>0</v>
      </c>
      <c r="O89" s="43"/>
      <c r="P89" s="44"/>
      <c r="Q89" s="43"/>
      <c r="R89" s="43"/>
      <c r="S89" s="22"/>
      <c r="T89" s="43"/>
      <c r="U89" s="155">
        <f t="shared" ref="U89:X89" si="18">SUM(U12:U88)</f>
        <v>0</v>
      </c>
      <c r="V89" s="155">
        <f t="shared" si="18"/>
        <v>0</v>
      </c>
      <c r="W89" s="155">
        <f t="shared" si="18"/>
        <v>0</v>
      </c>
      <c r="X89" s="155">
        <f t="shared" si="18"/>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51"/>
      <c r="D92" s="351"/>
      <c r="E92" s="351"/>
      <c r="F92" s="351"/>
      <c r="G92" s="351"/>
      <c r="H92" s="351"/>
      <c r="I92" s="351"/>
      <c r="J92" s="351"/>
      <c r="K92" s="351"/>
      <c r="L92" s="351"/>
      <c r="M92" s="351"/>
      <c r="N92" s="351"/>
      <c r="O92" s="351"/>
      <c r="P92" s="351"/>
      <c r="Q92" s="351"/>
      <c r="R92" s="352"/>
    </row>
    <row r="93" spans="2:25" ht="15.75" x14ac:dyDescent="0.25">
      <c r="B93" s="145"/>
      <c r="C93" s="353"/>
      <c r="D93" s="353"/>
      <c r="E93" s="353"/>
      <c r="F93" s="353"/>
      <c r="G93" s="353"/>
      <c r="H93" s="353"/>
      <c r="I93" s="353"/>
      <c r="J93" s="353"/>
      <c r="K93" s="353"/>
      <c r="L93" s="353"/>
      <c r="M93" s="353"/>
      <c r="N93" s="353"/>
      <c r="O93" s="353"/>
      <c r="P93" s="353"/>
      <c r="Q93" s="353"/>
      <c r="R93" s="354"/>
    </row>
    <row r="94" spans="2:25" ht="15.75" x14ac:dyDescent="0.25">
      <c r="B94" s="146"/>
      <c r="C94" s="353"/>
      <c r="D94" s="353"/>
      <c r="E94" s="353"/>
      <c r="F94" s="353"/>
      <c r="G94" s="353"/>
      <c r="H94" s="353"/>
      <c r="I94" s="353"/>
      <c r="J94" s="353"/>
      <c r="K94" s="353"/>
      <c r="L94" s="353"/>
      <c r="M94" s="353"/>
      <c r="N94" s="353"/>
      <c r="O94" s="353"/>
      <c r="P94" s="353"/>
      <c r="Q94" s="353"/>
      <c r="R94" s="354"/>
    </row>
    <row r="95" spans="2:25" ht="15.75" x14ac:dyDescent="0.25">
      <c r="B95" s="146"/>
      <c r="C95" s="353"/>
      <c r="D95" s="353"/>
      <c r="E95" s="353"/>
      <c r="F95" s="353"/>
      <c r="G95" s="353"/>
      <c r="H95" s="353"/>
      <c r="I95" s="353"/>
      <c r="J95" s="353"/>
      <c r="K95" s="353"/>
      <c r="L95" s="353"/>
      <c r="M95" s="353"/>
      <c r="N95" s="353"/>
      <c r="O95" s="353"/>
      <c r="P95" s="353"/>
      <c r="Q95" s="353"/>
      <c r="R95" s="354"/>
    </row>
    <row r="96" spans="2:25" x14ac:dyDescent="0.2">
      <c r="B96" s="63"/>
      <c r="C96" s="355"/>
      <c r="D96" s="355"/>
      <c r="E96" s="355"/>
      <c r="F96" s="355"/>
      <c r="G96" s="355"/>
      <c r="H96" s="355"/>
      <c r="I96" s="355"/>
      <c r="J96" s="355"/>
      <c r="K96" s="355"/>
      <c r="L96" s="355"/>
      <c r="M96" s="355"/>
      <c r="N96" s="355"/>
      <c r="O96" s="355"/>
      <c r="P96" s="355"/>
      <c r="Q96" s="355"/>
      <c r="R96" s="356"/>
    </row>
    <row r="98" spans="2:6" ht="15.75" x14ac:dyDescent="0.25">
      <c r="B98" s="151" t="s">
        <v>115</v>
      </c>
      <c r="C98" s="255" t="str">
        <f>Cover!D22</f>
        <v>Full Name</v>
      </c>
      <c r="D98" s="255"/>
      <c r="E98" s="255"/>
      <c r="F98" s="328"/>
    </row>
    <row r="99" spans="2:6" ht="16.149999999999999" customHeight="1" x14ac:dyDescent="0.2">
      <c r="B99" s="152" t="s">
        <v>114</v>
      </c>
      <c r="C99" s="277" t="str">
        <f>Cover!D23</f>
        <v>xxx-xxx-xxxx</v>
      </c>
      <c r="D99" s="277"/>
      <c r="E99" s="277"/>
      <c r="F99" s="278"/>
    </row>
    <row r="100" spans="2:6" ht="15.75" x14ac:dyDescent="0.25">
      <c r="B100" s="153" t="s">
        <v>116</v>
      </c>
      <c r="C100" s="257">
        <f>Cover!D24</f>
        <v>45839</v>
      </c>
      <c r="D100" s="257"/>
      <c r="E100" s="257"/>
      <c r="F100" s="329"/>
    </row>
  </sheetData>
  <mergeCells count="45">
    <mergeCell ref="B8:B10"/>
    <mergeCell ref="C8:C10"/>
    <mergeCell ref="S42:S44"/>
    <mergeCell ref="P11:P12"/>
    <mergeCell ref="Q11:R12"/>
    <mergeCell ref="J8:J9"/>
    <mergeCell ref="K8:K9"/>
    <mergeCell ref="L8:L10"/>
    <mergeCell ref="M8:M10"/>
    <mergeCell ref="N8:N10"/>
    <mergeCell ref="S11:S12"/>
    <mergeCell ref="P8:S9"/>
    <mergeCell ref="P27:R28"/>
    <mergeCell ref="P40:R41"/>
    <mergeCell ref="Q20:R20"/>
    <mergeCell ref="Q21:R21"/>
    <mergeCell ref="S40:S41"/>
    <mergeCell ref="S27:S28"/>
    <mergeCell ref="C98:F98"/>
    <mergeCell ref="C100:F100"/>
    <mergeCell ref="C92:R96"/>
    <mergeCell ref="Q16:R16"/>
    <mergeCell ref="Q17:R17"/>
    <mergeCell ref="Q18:R18"/>
    <mergeCell ref="Q19:R19"/>
    <mergeCell ref="P48:R50"/>
    <mergeCell ref="P47:R47"/>
    <mergeCell ref="P42:R44"/>
    <mergeCell ref="Q22:R22"/>
    <mergeCell ref="P7:S7"/>
    <mergeCell ref="C99:F99"/>
    <mergeCell ref="B2:R2"/>
    <mergeCell ref="B3:R3"/>
    <mergeCell ref="B4:R4"/>
    <mergeCell ref="B5:R5"/>
    <mergeCell ref="Q14:R14"/>
    <mergeCell ref="Q15:R15"/>
    <mergeCell ref="P10:S10"/>
    <mergeCell ref="G8:G10"/>
    <mergeCell ref="H8:H10"/>
    <mergeCell ref="I8:I10"/>
    <mergeCell ref="P46:R46"/>
    <mergeCell ref="D8:D10"/>
    <mergeCell ref="E8:E10"/>
    <mergeCell ref="F8:F10"/>
  </mergeCells>
  <phoneticPr fontId="0" type="noConversion"/>
  <dataValidations disablePrompts="1" count="1">
    <dataValidation type="list" allowBlank="1" showInputMessage="1" showErrorMessage="1" sqref="D12:D87" xr:uid="{00000000-0002-0000-0B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K35"/>
  <sheetViews>
    <sheetView zoomScale="90" zoomScaleNormal="90" workbookViewId="0">
      <selection activeCell="K34" sqref="K34"/>
    </sheetView>
  </sheetViews>
  <sheetFormatPr defaultRowHeight="15.75" x14ac:dyDescent="0.25"/>
  <cols>
    <col min="1" max="1" width="13" style="191" bestFit="1" customWidth="1"/>
    <col min="2" max="2" width="13" bestFit="1" customWidth="1"/>
    <col min="3" max="3" width="13" customWidth="1"/>
    <col min="4" max="4" width="11" bestFit="1" customWidth="1"/>
    <col min="5" max="5" width="10" bestFit="1" customWidth="1"/>
    <col min="6" max="6" width="9.44140625" bestFit="1" customWidth="1"/>
    <col min="7" max="8" width="12.44140625" bestFit="1" customWidth="1"/>
    <col min="9" max="9" width="16.88671875" hidden="1" customWidth="1"/>
    <col min="11" max="11" width="9.77734375" bestFit="1" customWidth="1"/>
    <col min="12" max="12" width="12.6640625" bestFit="1" customWidth="1"/>
  </cols>
  <sheetData>
    <row r="4" spans="1:10" ht="19.5" x14ac:dyDescent="0.35">
      <c r="A4" s="406" t="s">
        <v>400</v>
      </c>
      <c r="B4" s="406"/>
      <c r="C4" s="406"/>
      <c r="D4" s="406"/>
      <c r="E4" s="406"/>
      <c r="F4" s="406"/>
      <c r="G4" s="406"/>
      <c r="H4" s="406"/>
      <c r="I4" s="406"/>
    </row>
    <row r="5" spans="1:10" ht="52.5" customHeight="1" x14ac:dyDescent="0.35">
      <c r="A5" s="407" t="s">
        <v>417</v>
      </c>
      <c r="B5" s="408"/>
      <c r="C5" s="408"/>
      <c r="D5" s="408"/>
      <c r="E5" s="408"/>
      <c r="F5" s="408"/>
      <c r="G5" s="408"/>
      <c r="H5" s="408"/>
      <c r="I5" s="408"/>
    </row>
    <row r="6" spans="1:10" x14ac:dyDescent="0.25">
      <c r="A6" s="179" t="s">
        <v>401</v>
      </c>
      <c r="B6" s="179" t="s">
        <v>401</v>
      </c>
      <c r="C6" s="179" t="s">
        <v>401</v>
      </c>
      <c r="D6" s="179"/>
      <c r="E6" s="179" t="s">
        <v>402</v>
      </c>
      <c r="F6" s="179" t="s">
        <v>403</v>
      </c>
      <c r="G6" s="179" t="s">
        <v>402</v>
      </c>
      <c r="H6" s="179" t="s">
        <v>403</v>
      </c>
      <c r="I6" s="179"/>
    </row>
    <row r="7" spans="1:10" ht="16.5" thickBot="1" x14ac:dyDescent="0.3">
      <c r="A7" s="180" t="s">
        <v>404</v>
      </c>
      <c r="B7" s="180" t="s">
        <v>405</v>
      </c>
      <c r="C7" s="180" t="s">
        <v>406</v>
      </c>
      <c r="D7" s="180" t="s">
        <v>407</v>
      </c>
      <c r="E7" s="180" t="s">
        <v>408</v>
      </c>
      <c r="F7" s="180" t="s">
        <v>408</v>
      </c>
      <c r="G7" s="180" t="s">
        <v>409</v>
      </c>
      <c r="H7" s="180" t="s">
        <v>409</v>
      </c>
      <c r="I7" s="180" t="s">
        <v>410</v>
      </c>
    </row>
    <row r="8" spans="1:10" x14ac:dyDescent="0.25">
      <c r="A8" s="181">
        <v>1</v>
      </c>
      <c r="B8" s="182">
        <v>45829</v>
      </c>
      <c r="C8" s="183">
        <f>B8+13</f>
        <v>45842</v>
      </c>
      <c r="D8" s="183">
        <f>C8+7</f>
        <v>45849</v>
      </c>
      <c r="E8" s="200">
        <v>32</v>
      </c>
      <c r="F8" s="184">
        <v>1</v>
      </c>
      <c r="G8" s="185">
        <v>2088</v>
      </c>
      <c r="H8" s="184">
        <v>26</v>
      </c>
      <c r="I8" s="186"/>
      <c r="J8" s="194"/>
    </row>
    <row r="9" spans="1:10" x14ac:dyDescent="0.25">
      <c r="A9" s="181">
        <v>2</v>
      </c>
      <c r="B9" s="187">
        <f>B8+14</f>
        <v>45843</v>
      </c>
      <c r="C9" s="183">
        <f t="shared" ref="C9:C34" si="0">B9+13</f>
        <v>45856</v>
      </c>
      <c r="D9" s="183">
        <f t="shared" ref="D9:D34" si="1">C9+7</f>
        <v>45863</v>
      </c>
      <c r="E9" s="184">
        <f>E8+80</f>
        <v>112</v>
      </c>
      <c r="F9" s="184">
        <v>2</v>
      </c>
      <c r="G9" s="185">
        <f>G8-80</f>
        <v>2008</v>
      </c>
      <c r="H9" s="184">
        <v>25</v>
      </c>
      <c r="I9" s="186"/>
      <c r="J9" s="194"/>
    </row>
    <row r="10" spans="1:10" x14ac:dyDescent="0.25">
      <c r="A10" s="181">
        <v>3</v>
      </c>
      <c r="B10" s="187">
        <f t="shared" ref="B10:B34" si="2">B9+14</f>
        <v>45857</v>
      </c>
      <c r="C10" s="183">
        <f t="shared" si="0"/>
        <v>45870</v>
      </c>
      <c r="D10" s="183">
        <f t="shared" si="1"/>
        <v>45877</v>
      </c>
      <c r="E10" s="184">
        <f t="shared" ref="E10:E33" si="3">E9+80</f>
        <v>192</v>
      </c>
      <c r="F10" s="184">
        <v>3</v>
      </c>
      <c r="G10" s="185">
        <f t="shared" ref="G10:G33" si="4">G9-80</f>
        <v>1928</v>
      </c>
      <c r="H10" s="184">
        <v>24</v>
      </c>
      <c r="I10" s="186"/>
      <c r="J10" s="194"/>
    </row>
    <row r="11" spans="1:10" x14ac:dyDescent="0.25">
      <c r="A11" s="181">
        <v>4</v>
      </c>
      <c r="B11" s="187">
        <f t="shared" si="2"/>
        <v>45871</v>
      </c>
      <c r="C11" s="183">
        <f t="shared" si="0"/>
        <v>45884</v>
      </c>
      <c r="D11" s="183">
        <f t="shared" si="1"/>
        <v>45891</v>
      </c>
      <c r="E11" s="184">
        <f t="shared" si="3"/>
        <v>272</v>
      </c>
      <c r="F11" s="184">
        <v>4</v>
      </c>
      <c r="G11" s="185">
        <f t="shared" si="4"/>
        <v>1848</v>
      </c>
      <c r="H11" s="184">
        <v>23</v>
      </c>
      <c r="I11" s="186"/>
      <c r="J11" s="194"/>
    </row>
    <row r="12" spans="1:10" x14ac:dyDescent="0.25">
      <c r="A12" s="181">
        <v>5</v>
      </c>
      <c r="B12" s="187">
        <f t="shared" si="2"/>
        <v>45885</v>
      </c>
      <c r="C12" s="183">
        <f t="shared" si="0"/>
        <v>45898</v>
      </c>
      <c r="D12" s="183">
        <f t="shared" si="1"/>
        <v>45905</v>
      </c>
      <c r="E12" s="184">
        <f t="shared" si="3"/>
        <v>352</v>
      </c>
      <c r="F12" s="184">
        <v>5</v>
      </c>
      <c r="G12" s="185">
        <f t="shared" si="4"/>
        <v>1768</v>
      </c>
      <c r="H12" s="184">
        <v>22</v>
      </c>
      <c r="I12" s="186"/>
      <c r="J12" s="194"/>
    </row>
    <row r="13" spans="1:10" x14ac:dyDescent="0.25">
      <c r="A13" s="181">
        <v>6</v>
      </c>
      <c r="B13" s="187">
        <f t="shared" si="2"/>
        <v>45899</v>
      </c>
      <c r="C13" s="183">
        <f t="shared" si="0"/>
        <v>45912</v>
      </c>
      <c r="D13" s="183">
        <f t="shared" si="1"/>
        <v>45919</v>
      </c>
      <c r="E13" s="184">
        <f t="shared" si="3"/>
        <v>432</v>
      </c>
      <c r="F13" s="184">
        <v>6</v>
      </c>
      <c r="G13" s="185">
        <f t="shared" si="4"/>
        <v>1688</v>
      </c>
      <c r="H13" s="184">
        <v>21</v>
      </c>
      <c r="I13" s="186"/>
      <c r="J13" s="194"/>
    </row>
    <row r="14" spans="1:10" x14ac:dyDescent="0.25">
      <c r="A14" s="181">
        <v>7</v>
      </c>
      <c r="B14" s="187">
        <f t="shared" si="2"/>
        <v>45913</v>
      </c>
      <c r="C14" s="183">
        <f t="shared" si="0"/>
        <v>45926</v>
      </c>
      <c r="D14" s="183">
        <f t="shared" si="1"/>
        <v>45933</v>
      </c>
      <c r="E14" s="184">
        <f t="shared" si="3"/>
        <v>512</v>
      </c>
      <c r="F14" s="184">
        <v>7</v>
      </c>
      <c r="G14" s="185">
        <f t="shared" si="4"/>
        <v>1608</v>
      </c>
      <c r="H14" s="184">
        <v>20</v>
      </c>
      <c r="I14" s="186"/>
      <c r="J14" s="194"/>
    </row>
    <row r="15" spans="1:10" x14ac:dyDescent="0.25">
      <c r="A15" s="181">
        <v>8</v>
      </c>
      <c r="B15" s="187">
        <f t="shared" si="2"/>
        <v>45927</v>
      </c>
      <c r="C15" s="183">
        <f t="shared" si="0"/>
        <v>45940</v>
      </c>
      <c r="D15" s="183">
        <f t="shared" si="1"/>
        <v>45947</v>
      </c>
      <c r="E15" s="184">
        <f t="shared" si="3"/>
        <v>592</v>
      </c>
      <c r="F15" s="184">
        <v>8</v>
      </c>
      <c r="G15" s="185">
        <f t="shared" si="4"/>
        <v>1528</v>
      </c>
      <c r="H15" s="184">
        <v>19</v>
      </c>
      <c r="I15" s="186"/>
      <c r="J15" s="194"/>
    </row>
    <row r="16" spans="1:10" x14ac:dyDescent="0.25">
      <c r="A16" s="181">
        <v>9</v>
      </c>
      <c r="B16" s="187">
        <f t="shared" si="2"/>
        <v>45941</v>
      </c>
      <c r="C16" s="183">
        <f t="shared" si="0"/>
        <v>45954</v>
      </c>
      <c r="D16" s="183">
        <f t="shared" si="1"/>
        <v>45961</v>
      </c>
      <c r="E16" s="184">
        <f t="shared" si="3"/>
        <v>672</v>
      </c>
      <c r="F16" s="184">
        <v>9</v>
      </c>
      <c r="G16" s="185">
        <f t="shared" si="4"/>
        <v>1448</v>
      </c>
      <c r="H16" s="184">
        <v>18</v>
      </c>
      <c r="I16" s="186"/>
      <c r="J16" s="194"/>
    </row>
    <row r="17" spans="1:11" x14ac:dyDescent="0.25">
      <c r="A17" s="181">
        <v>10</v>
      </c>
      <c r="B17" s="187">
        <f t="shared" si="2"/>
        <v>45955</v>
      </c>
      <c r="C17" s="183">
        <f t="shared" si="0"/>
        <v>45968</v>
      </c>
      <c r="D17" s="183">
        <f t="shared" si="1"/>
        <v>45975</v>
      </c>
      <c r="E17" s="184">
        <f t="shared" si="3"/>
        <v>752</v>
      </c>
      <c r="F17" s="184">
        <v>10</v>
      </c>
      <c r="G17" s="185">
        <f t="shared" si="4"/>
        <v>1368</v>
      </c>
      <c r="H17" s="184">
        <v>17</v>
      </c>
      <c r="I17" s="186"/>
      <c r="J17" s="194"/>
    </row>
    <row r="18" spans="1:11" x14ac:dyDescent="0.25">
      <c r="A18" s="181">
        <v>11</v>
      </c>
      <c r="B18" s="187">
        <f t="shared" si="2"/>
        <v>45969</v>
      </c>
      <c r="C18" s="183">
        <f t="shared" si="0"/>
        <v>45982</v>
      </c>
      <c r="D18" s="183">
        <f t="shared" si="1"/>
        <v>45989</v>
      </c>
      <c r="E18" s="184">
        <f t="shared" si="3"/>
        <v>832</v>
      </c>
      <c r="F18" s="184">
        <v>11</v>
      </c>
      <c r="G18" s="185">
        <f t="shared" si="4"/>
        <v>1288</v>
      </c>
      <c r="H18" s="184">
        <v>16</v>
      </c>
      <c r="I18" s="186"/>
      <c r="J18" s="194"/>
    </row>
    <row r="19" spans="1:11" x14ac:dyDescent="0.25">
      <c r="A19" s="181">
        <v>12</v>
      </c>
      <c r="B19" s="187">
        <f t="shared" si="2"/>
        <v>45983</v>
      </c>
      <c r="C19" s="183">
        <f t="shared" si="0"/>
        <v>45996</v>
      </c>
      <c r="D19" s="183">
        <f t="shared" si="1"/>
        <v>46003</v>
      </c>
      <c r="E19" s="184">
        <f t="shared" si="3"/>
        <v>912</v>
      </c>
      <c r="F19" s="184">
        <v>12</v>
      </c>
      <c r="G19" s="185">
        <f t="shared" si="4"/>
        <v>1208</v>
      </c>
      <c r="H19" s="184">
        <v>15</v>
      </c>
      <c r="I19" s="186"/>
      <c r="J19" s="194"/>
    </row>
    <row r="20" spans="1:11" x14ac:dyDescent="0.25">
      <c r="A20" s="181">
        <v>13</v>
      </c>
      <c r="B20" s="187">
        <f t="shared" si="2"/>
        <v>45997</v>
      </c>
      <c r="C20" s="183">
        <f t="shared" si="0"/>
        <v>46010</v>
      </c>
      <c r="D20" s="183">
        <f t="shared" si="1"/>
        <v>46017</v>
      </c>
      <c r="E20" s="184">
        <f t="shared" si="3"/>
        <v>992</v>
      </c>
      <c r="F20" s="184">
        <v>13</v>
      </c>
      <c r="G20" s="185">
        <f t="shared" si="4"/>
        <v>1128</v>
      </c>
      <c r="H20" s="184">
        <v>14</v>
      </c>
      <c r="I20" s="186"/>
      <c r="J20" s="194"/>
    </row>
    <row r="21" spans="1:11" x14ac:dyDescent="0.25">
      <c r="A21" s="181">
        <v>14</v>
      </c>
      <c r="B21" s="187">
        <f t="shared" si="2"/>
        <v>46011</v>
      </c>
      <c r="C21" s="183">
        <f t="shared" si="0"/>
        <v>46024</v>
      </c>
      <c r="D21" s="183">
        <f t="shared" si="1"/>
        <v>46031</v>
      </c>
      <c r="E21" s="184">
        <f t="shared" si="3"/>
        <v>1072</v>
      </c>
      <c r="F21" s="184">
        <v>14</v>
      </c>
      <c r="G21" s="185">
        <f t="shared" si="4"/>
        <v>1048</v>
      </c>
      <c r="H21" s="184">
        <v>13</v>
      </c>
      <c r="I21" s="186"/>
      <c r="J21" s="194"/>
      <c r="K21" s="188"/>
    </row>
    <row r="22" spans="1:11" x14ac:dyDescent="0.25">
      <c r="A22" s="181">
        <v>15</v>
      </c>
      <c r="B22" s="187">
        <f t="shared" si="2"/>
        <v>46025</v>
      </c>
      <c r="C22" s="183">
        <f t="shared" si="0"/>
        <v>46038</v>
      </c>
      <c r="D22" s="183">
        <f t="shared" si="1"/>
        <v>46045</v>
      </c>
      <c r="E22" s="184">
        <f t="shared" si="3"/>
        <v>1152</v>
      </c>
      <c r="F22" s="184">
        <v>15</v>
      </c>
      <c r="G22" s="185">
        <f t="shared" si="4"/>
        <v>968</v>
      </c>
      <c r="H22" s="184">
        <v>12</v>
      </c>
      <c r="I22" s="186"/>
      <c r="J22" s="194"/>
    </row>
    <row r="23" spans="1:11" x14ac:dyDescent="0.25">
      <c r="A23" s="181">
        <v>16</v>
      </c>
      <c r="B23" s="187">
        <f t="shared" si="2"/>
        <v>46039</v>
      </c>
      <c r="C23" s="183">
        <f t="shared" si="0"/>
        <v>46052</v>
      </c>
      <c r="D23" s="183">
        <f t="shared" si="1"/>
        <v>46059</v>
      </c>
      <c r="E23" s="184">
        <f t="shared" si="3"/>
        <v>1232</v>
      </c>
      <c r="F23" s="184">
        <v>16</v>
      </c>
      <c r="G23" s="185">
        <f t="shared" si="4"/>
        <v>888</v>
      </c>
      <c r="H23" s="184">
        <v>11</v>
      </c>
      <c r="I23" s="186"/>
      <c r="J23" s="194"/>
    </row>
    <row r="24" spans="1:11" x14ac:dyDescent="0.25">
      <c r="A24" s="181">
        <v>17</v>
      </c>
      <c r="B24" s="187">
        <f t="shared" si="2"/>
        <v>46053</v>
      </c>
      <c r="C24" s="183">
        <f t="shared" si="0"/>
        <v>46066</v>
      </c>
      <c r="D24" s="183">
        <f t="shared" si="1"/>
        <v>46073</v>
      </c>
      <c r="E24" s="184">
        <f t="shared" si="3"/>
        <v>1312</v>
      </c>
      <c r="F24" s="184">
        <v>17</v>
      </c>
      <c r="G24" s="185">
        <f t="shared" si="4"/>
        <v>808</v>
      </c>
      <c r="H24" s="184">
        <v>10</v>
      </c>
      <c r="I24" s="186"/>
      <c r="J24" s="194"/>
    </row>
    <row r="25" spans="1:11" x14ac:dyDescent="0.25">
      <c r="A25" s="181">
        <v>18</v>
      </c>
      <c r="B25" s="187">
        <f t="shared" si="2"/>
        <v>46067</v>
      </c>
      <c r="C25" s="183">
        <f t="shared" si="0"/>
        <v>46080</v>
      </c>
      <c r="D25" s="183">
        <f t="shared" si="1"/>
        <v>46087</v>
      </c>
      <c r="E25" s="184">
        <f t="shared" si="3"/>
        <v>1392</v>
      </c>
      <c r="F25" s="184">
        <v>18</v>
      </c>
      <c r="G25" s="185">
        <f t="shared" si="4"/>
        <v>728</v>
      </c>
      <c r="H25" s="184">
        <v>9</v>
      </c>
      <c r="I25" s="186"/>
      <c r="J25" s="194"/>
    </row>
    <row r="26" spans="1:11" x14ac:dyDescent="0.25">
      <c r="A26" s="181">
        <v>19</v>
      </c>
      <c r="B26" s="187">
        <f t="shared" si="2"/>
        <v>46081</v>
      </c>
      <c r="C26" s="183">
        <f t="shared" si="0"/>
        <v>46094</v>
      </c>
      <c r="D26" s="183">
        <f t="shared" si="1"/>
        <v>46101</v>
      </c>
      <c r="E26" s="184">
        <f t="shared" si="3"/>
        <v>1472</v>
      </c>
      <c r="F26" s="184">
        <v>19</v>
      </c>
      <c r="G26" s="185">
        <f t="shared" si="4"/>
        <v>648</v>
      </c>
      <c r="H26" s="184">
        <v>8</v>
      </c>
      <c r="I26" s="186"/>
      <c r="J26" s="194"/>
    </row>
    <row r="27" spans="1:11" x14ac:dyDescent="0.25">
      <c r="A27" s="181">
        <v>20</v>
      </c>
      <c r="B27" s="187">
        <f t="shared" si="2"/>
        <v>46095</v>
      </c>
      <c r="C27" s="183">
        <f t="shared" si="0"/>
        <v>46108</v>
      </c>
      <c r="D27" s="183">
        <f t="shared" si="1"/>
        <v>46115</v>
      </c>
      <c r="E27" s="184">
        <f t="shared" si="3"/>
        <v>1552</v>
      </c>
      <c r="F27" s="184">
        <v>20</v>
      </c>
      <c r="G27" s="185">
        <f t="shared" si="4"/>
        <v>568</v>
      </c>
      <c r="H27" s="184">
        <v>7</v>
      </c>
      <c r="I27" s="186"/>
      <c r="J27" s="194"/>
    </row>
    <row r="28" spans="1:11" x14ac:dyDescent="0.25">
      <c r="A28" s="181">
        <v>21</v>
      </c>
      <c r="B28" s="187">
        <f t="shared" si="2"/>
        <v>46109</v>
      </c>
      <c r="C28" s="183">
        <f t="shared" si="0"/>
        <v>46122</v>
      </c>
      <c r="D28" s="183">
        <f t="shared" si="1"/>
        <v>46129</v>
      </c>
      <c r="E28" s="184">
        <f t="shared" si="3"/>
        <v>1632</v>
      </c>
      <c r="F28" s="184">
        <v>21</v>
      </c>
      <c r="G28" s="185">
        <f t="shared" si="4"/>
        <v>488</v>
      </c>
      <c r="H28" s="184">
        <v>6</v>
      </c>
      <c r="I28" s="186"/>
      <c r="J28" s="194"/>
    </row>
    <row r="29" spans="1:11" x14ac:dyDescent="0.25">
      <c r="A29" s="181">
        <v>22</v>
      </c>
      <c r="B29" s="187">
        <f t="shared" si="2"/>
        <v>46123</v>
      </c>
      <c r="C29" s="183">
        <f t="shared" si="0"/>
        <v>46136</v>
      </c>
      <c r="D29" s="183">
        <f t="shared" si="1"/>
        <v>46143</v>
      </c>
      <c r="E29" s="184">
        <f t="shared" si="3"/>
        <v>1712</v>
      </c>
      <c r="F29" s="184">
        <v>22</v>
      </c>
      <c r="G29" s="185">
        <f t="shared" si="4"/>
        <v>408</v>
      </c>
      <c r="H29" s="184">
        <v>5</v>
      </c>
      <c r="I29" s="186"/>
      <c r="J29" s="194"/>
    </row>
    <row r="30" spans="1:11" x14ac:dyDescent="0.25">
      <c r="A30" s="193">
        <v>23</v>
      </c>
      <c r="B30" s="187">
        <f t="shared" si="2"/>
        <v>46137</v>
      </c>
      <c r="C30" s="183">
        <f t="shared" si="0"/>
        <v>46150</v>
      </c>
      <c r="D30" s="183">
        <f t="shared" si="1"/>
        <v>46157</v>
      </c>
      <c r="E30" s="184">
        <f t="shared" si="3"/>
        <v>1792</v>
      </c>
      <c r="F30" s="184">
        <v>23</v>
      </c>
      <c r="G30" s="185">
        <f t="shared" si="4"/>
        <v>328</v>
      </c>
      <c r="H30" s="184">
        <v>4</v>
      </c>
      <c r="I30" s="186"/>
      <c r="J30" s="194"/>
    </row>
    <row r="31" spans="1:11" x14ac:dyDescent="0.25">
      <c r="A31" s="181">
        <v>24</v>
      </c>
      <c r="B31" s="187">
        <f t="shared" si="2"/>
        <v>46151</v>
      </c>
      <c r="C31" s="183">
        <f t="shared" si="0"/>
        <v>46164</v>
      </c>
      <c r="D31" s="183">
        <f t="shared" si="1"/>
        <v>46171</v>
      </c>
      <c r="E31" s="184">
        <f t="shared" si="3"/>
        <v>1872</v>
      </c>
      <c r="F31" s="184">
        <v>24</v>
      </c>
      <c r="G31" s="185">
        <f t="shared" si="4"/>
        <v>248</v>
      </c>
      <c r="H31" s="184">
        <v>3</v>
      </c>
      <c r="I31" s="186"/>
      <c r="J31" s="194"/>
    </row>
    <row r="32" spans="1:11" x14ac:dyDescent="0.25">
      <c r="A32" s="181">
        <v>25</v>
      </c>
      <c r="B32" s="187">
        <f t="shared" si="2"/>
        <v>46165</v>
      </c>
      <c r="C32" s="183">
        <f t="shared" si="0"/>
        <v>46178</v>
      </c>
      <c r="D32" s="183">
        <f t="shared" si="1"/>
        <v>46185</v>
      </c>
      <c r="E32" s="184">
        <f t="shared" si="3"/>
        <v>1952</v>
      </c>
      <c r="F32" s="184">
        <v>25</v>
      </c>
      <c r="G32" s="185">
        <f t="shared" si="4"/>
        <v>168</v>
      </c>
      <c r="H32" s="184">
        <v>2</v>
      </c>
      <c r="I32" s="186"/>
      <c r="J32" s="194"/>
    </row>
    <row r="33" spans="1:10" x14ac:dyDescent="0.25">
      <c r="A33" s="181">
        <v>26</v>
      </c>
      <c r="B33" s="187">
        <f t="shared" si="2"/>
        <v>46179</v>
      </c>
      <c r="C33" s="183">
        <f t="shared" si="0"/>
        <v>46192</v>
      </c>
      <c r="D33" s="183">
        <f t="shared" si="1"/>
        <v>46199</v>
      </c>
      <c r="E33" s="184">
        <f t="shared" si="3"/>
        <v>2032</v>
      </c>
      <c r="F33" s="184">
        <v>26</v>
      </c>
      <c r="G33" s="185">
        <f t="shared" si="4"/>
        <v>88</v>
      </c>
      <c r="H33" s="199">
        <v>1</v>
      </c>
      <c r="I33" s="186"/>
      <c r="J33" s="194"/>
    </row>
    <row r="34" spans="1:10" x14ac:dyDescent="0.25">
      <c r="A34" s="195">
        <v>27</v>
      </c>
      <c r="B34" s="187">
        <f t="shared" si="2"/>
        <v>46193</v>
      </c>
      <c r="C34" s="183">
        <f t="shared" si="0"/>
        <v>46206</v>
      </c>
      <c r="D34" s="183">
        <f t="shared" si="1"/>
        <v>46213</v>
      </c>
      <c r="E34" s="200">
        <v>2088</v>
      </c>
      <c r="F34" s="196">
        <v>27</v>
      </c>
      <c r="G34" s="197">
        <v>0</v>
      </c>
      <c r="H34" s="196">
        <v>0</v>
      </c>
      <c r="I34" s="198"/>
      <c r="J34" s="194"/>
    </row>
    <row r="35" spans="1:10" x14ac:dyDescent="0.25">
      <c r="A35" s="189"/>
      <c r="B35" s="190"/>
      <c r="C35" s="190"/>
      <c r="D35" s="190"/>
      <c r="E35" s="190"/>
      <c r="F35" s="190"/>
      <c r="G35" s="190"/>
      <c r="H35" s="190"/>
      <c r="I35" s="190"/>
    </row>
  </sheetData>
  <mergeCells count="2">
    <mergeCell ref="A4:I4"/>
    <mergeCell ref="A5:I5"/>
  </mergeCells>
  <pageMargins left="0.7" right="0.7" top="0.75" bottom="0.75" header="0.3" footer="0.3"/>
  <pageSetup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Category</vt:lpstr>
      <vt:lpstr>Detail General Fund Transfers</vt:lpstr>
      <vt:lpstr>Salary Projections General Fund</vt:lpstr>
      <vt:lpstr>Detail Other Transfers</vt:lpstr>
      <vt:lpstr>Salary Projections Other Transf</vt:lpstr>
      <vt:lpstr>Detail Federal Funds</vt:lpstr>
      <vt:lpstr>Salary Projections Federal Reve</vt:lpstr>
      <vt:lpstr>Detail Other Revenue</vt:lpstr>
      <vt:lpstr>Salary Projections Other Revenu</vt:lpstr>
      <vt:lpstr>Detail Fund Balance</vt:lpstr>
      <vt:lpstr>Salary Projections Fund Balance</vt:lpstr>
      <vt:lpstr>Payroll Schedule</vt:lpstr>
      <vt:lpstr>_DFA97</vt:lpstr>
      <vt:lpstr>Category!Print_Area</vt:lpstr>
      <vt:lpstr>Cover!Print_Area</vt:lpstr>
      <vt:lpstr>'Detail General Fund Transfers'!Print_Area</vt:lpstr>
      <vt:lpstr>'Salary Projections Federal Reve'!Print_Area</vt:lpstr>
      <vt:lpstr>'Salary Projections Fund Balance'!Print_Area</vt:lpstr>
      <vt:lpstr>'Salary Projections General Fund'!Print_Area</vt:lpstr>
      <vt:lpstr>'Salary Projections Other Revenu'!Print_Area</vt:lpstr>
      <vt:lpstr>'Salary Projections Other Transf'!Print_Area</vt:lpstr>
      <vt:lpstr>'Detail General Fund Transfers'!Print_Titles</vt:lpstr>
      <vt:lpstr>sbd_detail</vt:lpstr>
      <vt:lpstr>sbd_proj</vt:lpstr>
    </vt:vector>
  </TitlesOfParts>
  <Company>State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DFA State Budget Division</dc:title>
  <dc:subject>Budget Projections</dc:subject>
  <dc:creator>Gregory A. Baird</dc:creator>
  <dc:description>Updated for FY13 with fiscal year rates.</dc:description>
  <cp:lastModifiedBy>Diego Jimenez</cp:lastModifiedBy>
  <cp:lastPrinted>2018-07-02T16:51:08Z</cp:lastPrinted>
  <dcterms:created xsi:type="dcterms:W3CDTF">2000-10-20T23:14:57Z</dcterms:created>
  <dcterms:modified xsi:type="dcterms:W3CDTF">2025-06-02T16:17:58Z</dcterms:modified>
</cp:coreProperties>
</file>