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FA Website Uploads\"/>
    </mc:Choice>
  </mc:AlternateContent>
  <bookViews>
    <workbookView xWindow="0" yWindow="0" windowWidth="28800" windowHeight="13020"/>
  </bookViews>
  <sheets>
    <sheet name="County" sheetId="1" r:id="rId1"/>
  </sheets>
  <externalReferences>
    <externalReference r:id="rId2"/>
    <externalReference r:id="rId3"/>
    <externalReference r:id="rId4"/>
  </externalReferences>
  <definedNames>
    <definedName name="\0">[1]YC2002!#REF!</definedName>
    <definedName name="\2">[2]YC97!#REF!</definedName>
    <definedName name="\a">[1]YC2002!#REF!</definedName>
    <definedName name="\b">[1]YC2002!#REF!</definedName>
    <definedName name="\c">[1]YC2002!#REF!</definedName>
    <definedName name="\d">[1]YC2002!#REF!</definedName>
    <definedName name="\e">[1]YC2002!#REF!</definedName>
    <definedName name="\g">[1]YC2002!#REF!</definedName>
    <definedName name="\h">'[3]GO DEBT SUMMARY'!#REF!</definedName>
    <definedName name="\i">'[3]GO DEBT SUMMARY'!#REF!</definedName>
    <definedName name="\k">'[3]GO DEBT SUMMARY'!#REF!</definedName>
    <definedName name="\l">'[3]GO DEBT SUMMARY'!#REF!</definedName>
    <definedName name="\m">'[3]GO DEBT SUMMARY'!#REF!</definedName>
    <definedName name="\o">[1]YC2002!#REF!</definedName>
    <definedName name="\p">[1]YC2002!#REF!</definedName>
    <definedName name="\q">[1]YC2002!#REF!</definedName>
    <definedName name="\r">[1]YC2002!#REF!</definedName>
    <definedName name="\s">[1]YC2002!#REF!</definedName>
    <definedName name="\t">[1]YC2002!#REF!</definedName>
    <definedName name="\u">[1]YC2002!#REF!</definedName>
    <definedName name="\v">[1]YC2002!#REF!</definedName>
    <definedName name="\w">[1]YC2002!#REF!</definedName>
    <definedName name="\x">[1]YC2002!#REF!</definedName>
    <definedName name="\z">[1]YC2002!#REF!</definedName>
    <definedName name="__FORMULA">[1]YC2002!#REF!</definedName>
    <definedName name="_C">#REF!</definedName>
    <definedName name="A">#REF!</definedName>
    <definedName name="AL">[3]Taos!$N$5</definedName>
    <definedName name="B">#REF!</definedName>
    <definedName name="BYTV">[3]Taos!$Q$5</definedName>
    <definedName name="BYV">[3]Taos!$P$5</definedName>
    <definedName name="CR">[3]Taos!$L$5</definedName>
    <definedName name="G">[3]Taos!$U$5</definedName>
    <definedName name="HPCHOICE">[1]YC2002!#REF!</definedName>
    <definedName name="MACRO">[1]YC2002!#REF!</definedName>
    <definedName name="MAIN">[1]YC2002!#REF!</definedName>
    <definedName name="MAINPT">'[3]GO DEBT SUMMARY'!#REF!</definedName>
    <definedName name="MYCR">[3]Taos!$M$5</definedName>
    <definedName name="NC">[3]Taos!$S$5</definedName>
    <definedName name="PRINT">[1]YC2002!#REF!</definedName>
    <definedName name="_xlnm.Print_Area" localSheetId="0">County!$A$1:$J$48</definedName>
    <definedName name="_xlnm.Print_Area">#REF!</definedName>
    <definedName name="_xlnm.Print_Titles">#REF!</definedName>
    <definedName name="PTE">[3]Taos!$R$5</definedName>
    <definedName name="SIDELABEL">'[3]GO DEBT SUMMARY'!#REF!</definedName>
    <definedName name="TNV">[3]Taos!$W$5</definedName>
    <definedName name="VIEW">[1]YC2002!#REF!</definedName>
    <definedName name="VM">[3]Taos!$T$5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" l="1"/>
  <c r="M44" i="1" s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I44" i="1" l="1"/>
  <c r="G44" i="1"/>
  <c r="F44" i="1"/>
  <c r="E44" i="1"/>
  <c r="C44" i="1"/>
  <c r="B44" i="1"/>
  <c r="H42" i="1"/>
  <c r="D42" i="1"/>
  <c r="J42" i="1" s="1"/>
  <c r="H41" i="1"/>
  <c r="D41" i="1"/>
  <c r="J41" i="1" s="1"/>
  <c r="H40" i="1"/>
  <c r="D40" i="1"/>
  <c r="H39" i="1"/>
  <c r="D39" i="1"/>
  <c r="J39" i="1" s="1"/>
  <c r="J38" i="1"/>
  <c r="H38" i="1"/>
  <c r="D38" i="1"/>
  <c r="H37" i="1"/>
  <c r="J37" i="1" s="1"/>
  <c r="D37" i="1"/>
  <c r="H36" i="1"/>
  <c r="D36" i="1"/>
  <c r="J36" i="1" s="1"/>
  <c r="H35" i="1"/>
  <c r="D35" i="1"/>
  <c r="H34" i="1"/>
  <c r="D34" i="1"/>
  <c r="J34" i="1" s="1"/>
  <c r="H33" i="1"/>
  <c r="D33" i="1"/>
  <c r="J33" i="1" s="1"/>
  <c r="H32" i="1"/>
  <c r="D32" i="1"/>
  <c r="H31" i="1"/>
  <c r="D31" i="1"/>
  <c r="J31" i="1" s="1"/>
  <c r="J30" i="1"/>
  <c r="H30" i="1"/>
  <c r="D30" i="1"/>
  <c r="H29" i="1"/>
  <c r="J29" i="1" s="1"/>
  <c r="D29" i="1"/>
  <c r="H28" i="1"/>
  <c r="D28" i="1"/>
  <c r="J28" i="1" s="1"/>
  <c r="H27" i="1"/>
  <c r="D27" i="1"/>
  <c r="H26" i="1"/>
  <c r="D26" i="1"/>
  <c r="J26" i="1" s="1"/>
  <c r="H25" i="1"/>
  <c r="D25" i="1"/>
  <c r="J25" i="1" s="1"/>
  <c r="H24" i="1"/>
  <c r="D24" i="1"/>
  <c r="H23" i="1"/>
  <c r="D23" i="1"/>
  <c r="J23" i="1" s="1"/>
  <c r="J22" i="1"/>
  <c r="H22" i="1"/>
  <c r="D22" i="1"/>
  <c r="H21" i="1"/>
  <c r="J21" i="1" s="1"/>
  <c r="D21" i="1"/>
  <c r="H20" i="1"/>
  <c r="D20" i="1"/>
  <c r="J20" i="1" s="1"/>
  <c r="H19" i="1"/>
  <c r="D19" i="1"/>
  <c r="H18" i="1"/>
  <c r="D18" i="1"/>
  <c r="J18" i="1" s="1"/>
  <c r="H17" i="1"/>
  <c r="D17" i="1"/>
  <c r="J17" i="1" s="1"/>
  <c r="H16" i="1"/>
  <c r="D16" i="1"/>
  <c r="H15" i="1"/>
  <c r="D15" i="1"/>
  <c r="J15" i="1" s="1"/>
  <c r="J14" i="1"/>
  <c r="H14" i="1"/>
  <c r="D14" i="1"/>
  <c r="H13" i="1"/>
  <c r="J13" i="1" s="1"/>
  <c r="D13" i="1"/>
  <c r="H12" i="1"/>
  <c r="D12" i="1"/>
  <c r="J12" i="1" s="1"/>
  <c r="H11" i="1"/>
  <c r="D11" i="1"/>
  <c r="H10" i="1"/>
  <c r="D10" i="1"/>
  <c r="D44" i="1" s="1"/>
  <c r="J10" i="1" l="1"/>
  <c r="H44" i="1"/>
  <c r="J11" i="1"/>
  <c r="J16" i="1"/>
  <c r="J44" i="1" s="1"/>
  <c r="J19" i="1"/>
  <c r="J24" i="1"/>
  <c r="J27" i="1"/>
  <c r="J32" i="1"/>
  <c r="J35" i="1"/>
  <c r="J40" i="1"/>
</calcChain>
</file>

<file path=xl/sharedStrings.xml><?xml version="1.0" encoding="utf-8"?>
<sst xmlns="http://schemas.openxmlformats.org/spreadsheetml/2006/main" count="55" uniqueCount="54">
  <si>
    <t>Department of Finance and Administration, Local Government Division, Budget and Finance Bureau</t>
  </si>
  <si>
    <t>SCHEDULE OF County OUTSTANDING DEBT</t>
  </si>
  <si>
    <t>AS OF JUNE 30, 2017</t>
  </si>
  <si>
    <t>General Obligation Bonds</t>
  </si>
  <si>
    <t>TOTAL</t>
  </si>
  <si>
    <t>R e v e n u e  B o n d s</t>
  </si>
  <si>
    <t>Other</t>
  </si>
  <si>
    <t>General Purpose</t>
  </si>
  <si>
    <t>Water &amp; Sewer</t>
  </si>
  <si>
    <t>GO Debt</t>
  </si>
  <si>
    <t>Gross Receipts Tax</t>
  </si>
  <si>
    <t>Utility</t>
  </si>
  <si>
    <t>Other
 (i.e Gas, 
Lodgers Tax)</t>
  </si>
  <si>
    <t>Revenue Bonds</t>
  </si>
  <si>
    <t>(BOF,NMFA,RUS loans,etc)</t>
  </si>
  <si>
    <t>2017 TOTAL DEBT</t>
  </si>
  <si>
    <t>Bernalillo</t>
  </si>
  <si>
    <t>Catron</t>
  </si>
  <si>
    <t>Chaves</t>
  </si>
  <si>
    <t>Cibola</t>
  </si>
  <si>
    <t>Colfax</t>
  </si>
  <si>
    <t>Curry</t>
  </si>
  <si>
    <t>De 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</si>
  <si>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</si>
  <si>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</si>
  <si>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</si>
  <si>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</si>
  <si>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</si>
  <si>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</si>
  <si>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</si>
  <si>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</si>
  <si>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</si>
  <si>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</si>
  <si>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</si>
  <si>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</si>
  <si>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</si>
  <si>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</si>
  <si>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</si>
  <si>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</si>
  <si>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Sandoval</t>
  </si>
  <si>
    <t>San Juan</t>
  </si>
  <si>
    <t>San Miguel</t>
  </si>
  <si>
    <t>Santa Fe</t>
  </si>
  <si>
    <t>Sierra</t>
  </si>
  <si>
    <t>Socorro</t>
  </si>
  <si>
    <t>Taos*</t>
  </si>
  <si>
    <t>Torrance**</t>
  </si>
  <si>
    <t>Union</t>
  </si>
  <si>
    <t>Valencia</t>
  </si>
  <si>
    <t>GRAND TOTAL</t>
  </si>
  <si>
    <t>*For 6/30/16 &amp; 6/30/17 outstanding debt, Taos County reported USDA-Admin/Judicial Complex (419-1778) loan twice.  The 6/30/16 &amp; 6/30/17 outstanding principal balances for "Other Loans" has been reduced by the duplicate amount of $6,990,000 and $6,890,000, respectively.</t>
  </si>
  <si>
    <t>**For 6/30/16 outstanding debt, Torrance County submitted an old FY2014-2015 debt schedule with their FY2017 final budget.  The amounts shown on this report are the outstanding balances at 6/30/16 per Column J of the FY2015-2016 debt schedule.</t>
  </si>
  <si>
    <t>2010 Census</t>
  </si>
  <si>
    <t>Debt/capita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</si>
</sst>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,###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B3D9"/>
        <bgColor indexed="64"/>
      </patternFill>
    </fill>
    <fill>
      <patternFill patternType="solid">
        <fgColor rgb="FFFCC0C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164" fontId="0" fillId="0" borderId="0" xfId="0" applyNumberFormat="1"/>
    <xf numFmtId="164" fontId="0" fillId="0" borderId="0" xfId="0" applyNumberFormat="1" applyFill="1" applyBorder="1"/>
    <xf numFmtId="3" fontId="0" fillId="0" borderId="0" xfId="0" applyNumberFormat="1"/>
    <xf numFmtId="0" fontId="0" fillId="0" borderId="0" xfId="0" applyFill="1"/>
    <xf numFmtId="164" fontId="0" fillId="0" borderId="0" xfId="0" applyNumberFormat="1" applyFill="1"/>
    <xf numFmtId="164" fontId="0" fillId="6" borderId="0" xfId="0" applyNumberFormat="1" applyFill="1"/>
    <xf numFmtId="0" fontId="2" fillId="7" borderId="0" xfId="0" applyFont="1" applyFill="1"/>
    <xf numFmtId="0" fontId="0" fillId="7" borderId="0" xfId="0" applyFill="1"/>
    <xf numFmtId="3" fontId="1" fillId="0" borderId="0" xfId="0" applyNumberFormat="1" applyFont="1"/>
    <xf numFmtId="164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state.nm.us/Property%20Tax/2007%20Property%20Tax%20Database/School%20Taxes%20VALUE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state.nm.us/ASSESSED/ASSESS9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MB\PROPERTY%20TAXES\2009%20Tax%20Rates\2009%20PROPERTY%20TAX%20WORK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2002"/>
      <sheetName val="TAX BURDEN"/>
      <sheetName val="TAX BURDEN (for DFA)"/>
      <sheetName val="DEBTLEV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C97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Input"/>
      <sheetName val="GO DEBT SUMMARY"/>
      <sheetName val="Hospital Mills"/>
      <sheetName val="Special Districts"/>
      <sheetName val="PED"/>
      <sheetName val="HED"/>
      <sheetName val="Debt Service Rate Setting"/>
      <sheetName val="Bernalillo"/>
      <sheetName val="Catron"/>
      <sheetName val="Chaves"/>
      <sheetName val="Cibola"/>
      <sheetName val="Colfax"/>
      <sheetName val="Curry"/>
      <sheetName val="De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"/>
      <sheetName val="Taos"/>
      <sheetName val="Torrance"/>
      <sheetName val="Union"/>
      <sheetName val="Valencia"/>
      <sheetName val="Summary"/>
      <sheetName val="CHANGE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5">
          <cell r="L5">
            <v>5.1650936196904746</v>
          </cell>
          <cell r="M5">
            <v>11.85</v>
          </cell>
          <cell r="N5">
            <v>11.85</v>
          </cell>
          <cell r="P5">
            <v>715975845</v>
          </cell>
          <cell r="Q5">
            <v>5.078E-3</v>
          </cell>
          <cell r="R5">
            <v>3635725.3409100003</v>
          </cell>
          <cell r="S5">
            <v>35141211</v>
          </cell>
          <cell r="T5">
            <v>22529846</v>
          </cell>
          <cell r="U5">
            <v>1.09908155944842</v>
          </cell>
          <cell r="W5">
            <v>773646902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tabSelected="1" topLeftCell="B10" workbookViewId="0">
      <selection activeCell="L25" sqref="L25"/>
    </sheetView>
  </sheetViews>
  <sheetFormatPr defaultRowHeight="12.75" x14ac:dyDescent="0.2"/>
  <cols>
    <col min="1" max="1" width="26" customWidth="1"/>
    <col min="2" max="10" width="13" customWidth="1"/>
    <col min="11" max="11" width="4" customWidth="1"/>
    <col min="12" max="12" width="12.140625" bestFit="1" customWidth="1"/>
    <col min="13" max="13" width="10.85546875" bestFit="1" customWidth="1"/>
  </cols>
  <sheetData>
    <row r="1" spans="1:13" x14ac:dyDescent="0.2">
      <c r="A1" s="16" t="s">
        <v>0</v>
      </c>
      <c r="B1" s="16"/>
      <c r="C1" s="16"/>
      <c r="D1" s="16"/>
      <c r="E1" s="16"/>
      <c r="F1" s="16"/>
    </row>
    <row r="4" spans="1:13" x14ac:dyDescent="0.2">
      <c r="A4" s="1" t="s">
        <v>1</v>
      </c>
    </row>
    <row r="5" spans="1:13" x14ac:dyDescent="0.2">
      <c r="A5" s="1" t="s">
        <v>2</v>
      </c>
    </row>
    <row r="7" spans="1:13" ht="38.25" x14ac:dyDescent="0.2">
      <c r="B7" s="2" t="s">
        <v>3</v>
      </c>
      <c r="D7" s="2" t="s">
        <v>4</v>
      </c>
      <c r="E7" s="3" t="s">
        <v>5</v>
      </c>
      <c r="H7" s="3" t="s">
        <v>4</v>
      </c>
      <c r="I7" s="4" t="s">
        <v>6</v>
      </c>
    </row>
    <row r="8" spans="1:13" ht="48.6" customHeight="1" x14ac:dyDescent="0.2">
      <c r="B8" s="2" t="s">
        <v>7</v>
      </c>
      <c r="C8" s="2" t="s">
        <v>8</v>
      </c>
      <c r="D8" s="2" t="s">
        <v>9</v>
      </c>
      <c r="E8" s="3" t="s">
        <v>10</v>
      </c>
      <c r="F8" s="3" t="s">
        <v>11</v>
      </c>
      <c r="G8" s="3" t="s">
        <v>12</v>
      </c>
      <c r="H8" s="3" t="s">
        <v>13</v>
      </c>
      <c r="I8" s="4" t="s">
        <v>14</v>
      </c>
      <c r="J8" s="5" t="s">
        <v>15</v>
      </c>
      <c r="L8" s="1" t="s">
        <v>52</v>
      </c>
      <c r="M8" s="14" t="s">
        <v>53</v>
      </c>
    </row>
    <row r="10" spans="1:13" x14ac:dyDescent="0.2">
      <c r="A10" t="s">
        <v>16</v>
      </c>
      <c r="B10" s="6">
        <v>122700000</v>
      </c>
      <c r="C10" s="6">
        <v>0</v>
      </c>
      <c r="D10" s="6">
        <f t="shared" ref="D10:D42" si="0">B10+C10</f>
        <v>122700000</v>
      </c>
      <c r="E10" s="6">
        <v>102135000</v>
      </c>
      <c r="F10" s="6">
        <v>0</v>
      </c>
      <c r="G10" s="6">
        <v>0</v>
      </c>
      <c r="H10" s="6">
        <f t="shared" ref="H10:H42" si="1">E10+F10+G10</f>
        <v>102135000</v>
      </c>
      <c r="I10" s="6">
        <v>0</v>
      </c>
      <c r="J10" s="6">
        <f t="shared" ref="J10:J42" si="2">D10+H10+I10</f>
        <v>224835000</v>
      </c>
      <c r="L10" s="8">
        <v>662564</v>
      </c>
      <c r="M10" s="8">
        <f>ROUND(J10/L10,0)</f>
        <v>339</v>
      </c>
    </row>
    <row r="11" spans="1:13" x14ac:dyDescent="0.2">
      <c r="A11" s="7" t="s">
        <v>17</v>
      </c>
      <c r="B11">
        <v>0</v>
      </c>
      <c r="C11">
        <v>0</v>
      </c>
      <c r="D11" s="6">
        <f t="shared" si="0"/>
        <v>0</v>
      </c>
      <c r="E11">
        <v>0</v>
      </c>
      <c r="F11">
        <v>0</v>
      </c>
      <c r="G11">
        <v>0</v>
      </c>
      <c r="H11" s="6">
        <f t="shared" si="1"/>
        <v>0</v>
      </c>
      <c r="I11" s="8">
        <v>1904309.2</v>
      </c>
      <c r="J11" s="6">
        <f t="shared" si="2"/>
        <v>1904309.2</v>
      </c>
      <c r="L11" s="8">
        <v>3725</v>
      </c>
      <c r="M11" s="8">
        <f t="shared" ref="M11:M42" si="3">ROUND(J11/L11,0)</f>
        <v>511</v>
      </c>
    </row>
    <row r="12" spans="1:13" x14ac:dyDescent="0.2">
      <c r="A12" t="s">
        <v>18</v>
      </c>
      <c r="B12" s="6">
        <v>0</v>
      </c>
      <c r="C12" s="6">
        <v>0</v>
      </c>
      <c r="D12" s="6">
        <f t="shared" si="0"/>
        <v>0</v>
      </c>
      <c r="E12" s="6">
        <v>2995000</v>
      </c>
      <c r="F12" s="6">
        <v>0</v>
      </c>
      <c r="G12" s="6">
        <v>0</v>
      </c>
      <c r="H12" s="6">
        <f t="shared" si="1"/>
        <v>2995000</v>
      </c>
      <c r="I12" s="6">
        <v>4193369</v>
      </c>
      <c r="J12" s="6">
        <f t="shared" si="2"/>
        <v>7188369</v>
      </c>
      <c r="L12" s="8">
        <v>65645</v>
      </c>
      <c r="M12" s="8">
        <f t="shared" si="3"/>
        <v>110</v>
      </c>
    </row>
    <row r="13" spans="1:13" x14ac:dyDescent="0.2">
      <c r="A13" t="s">
        <v>19</v>
      </c>
      <c r="B13" s="6">
        <v>0</v>
      </c>
      <c r="C13" s="6">
        <v>0</v>
      </c>
      <c r="D13" s="6">
        <f t="shared" si="0"/>
        <v>0</v>
      </c>
      <c r="E13" s="6">
        <v>22975000</v>
      </c>
      <c r="F13" s="6">
        <v>0</v>
      </c>
      <c r="G13" s="6">
        <v>0</v>
      </c>
      <c r="H13" s="6">
        <f t="shared" si="1"/>
        <v>22975000</v>
      </c>
      <c r="I13" s="6">
        <v>460983.19000000006</v>
      </c>
      <c r="J13" s="6">
        <f t="shared" si="2"/>
        <v>23435983.190000001</v>
      </c>
      <c r="L13" s="8">
        <v>27213</v>
      </c>
      <c r="M13" s="8">
        <f t="shared" si="3"/>
        <v>861</v>
      </c>
    </row>
    <row r="14" spans="1:13" x14ac:dyDescent="0.2">
      <c r="A14" t="s">
        <v>20</v>
      </c>
      <c r="B14" s="6">
        <v>0</v>
      </c>
      <c r="C14" s="6">
        <v>0</v>
      </c>
      <c r="D14" s="6">
        <f t="shared" si="0"/>
        <v>0</v>
      </c>
      <c r="E14" s="6">
        <v>7000000</v>
      </c>
      <c r="F14" s="6">
        <v>0</v>
      </c>
      <c r="G14" s="6">
        <v>0</v>
      </c>
      <c r="H14" s="6">
        <f t="shared" si="1"/>
        <v>7000000</v>
      </c>
      <c r="I14" s="6">
        <v>1236220</v>
      </c>
      <c r="J14" s="6">
        <f t="shared" si="2"/>
        <v>8236220</v>
      </c>
      <c r="L14" s="8">
        <v>13750</v>
      </c>
      <c r="M14" s="8">
        <f t="shared" si="3"/>
        <v>599</v>
      </c>
    </row>
    <row r="15" spans="1:13" x14ac:dyDescent="0.2">
      <c r="A15" t="s">
        <v>21</v>
      </c>
      <c r="B15" s="6">
        <v>0</v>
      </c>
      <c r="C15" s="6">
        <v>0</v>
      </c>
      <c r="D15" s="6">
        <f t="shared" si="0"/>
        <v>0</v>
      </c>
      <c r="E15" s="6">
        <v>13750000</v>
      </c>
      <c r="F15" s="6">
        <v>0</v>
      </c>
      <c r="G15" s="6">
        <v>0</v>
      </c>
      <c r="H15" s="6">
        <f t="shared" si="1"/>
        <v>13750000</v>
      </c>
      <c r="I15" s="6">
        <v>3465448</v>
      </c>
      <c r="J15" s="6">
        <f t="shared" si="2"/>
        <v>17215448</v>
      </c>
      <c r="L15" s="8">
        <v>48376</v>
      </c>
      <c r="M15" s="8">
        <f t="shared" si="3"/>
        <v>356</v>
      </c>
    </row>
    <row r="16" spans="1:13" x14ac:dyDescent="0.2">
      <c r="A16" t="s">
        <v>22</v>
      </c>
      <c r="B16" s="6">
        <v>0</v>
      </c>
      <c r="C16" s="6">
        <v>0</v>
      </c>
      <c r="D16" s="6">
        <f t="shared" si="0"/>
        <v>0</v>
      </c>
      <c r="E16" s="6">
        <v>0</v>
      </c>
      <c r="F16" s="6">
        <v>0</v>
      </c>
      <c r="G16" s="6">
        <v>0</v>
      </c>
      <c r="H16" s="6">
        <f t="shared" si="1"/>
        <v>0</v>
      </c>
      <c r="I16" s="6">
        <v>683531.29</v>
      </c>
      <c r="J16" s="6">
        <f t="shared" si="2"/>
        <v>683531.29</v>
      </c>
      <c r="L16" s="8">
        <v>2022</v>
      </c>
      <c r="M16" s="8">
        <f t="shared" si="3"/>
        <v>338</v>
      </c>
    </row>
    <row r="17" spans="1:13" x14ac:dyDescent="0.2">
      <c r="A17" t="s">
        <v>23</v>
      </c>
      <c r="B17" s="6">
        <v>6145000</v>
      </c>
      <c r="C17" s="6">
        <v>0</v>
      </c>
      <c r="D17" s="6">
        <f t="shared" si="0"/>
        <v>6145000</v>
      </c>
      <c r="E17" s="6">
        <v>11515000</v>
      </c>
      <c r="F17" s="6">
        <v>0</v>
      </c>
      <c r="G17" s="6">
        <v>0</v>
      </c>
      <c r="H17" s="6">
        <f t="shared" si="1"/>
        <v>11515000</v>
      </c>
      <c r="I17" s="6">
        <v>7298337.8200000003</v>
      </c>
      <c r="J17" s="6">
        <f t="shared" si="2"/>
        <v>24958337.82</v>
      </c>
      <c r="L17" s="8">
        <v>209233</v>
      </c>
      <c r="M17" s="8">
        <f t="shared" si="3"/>
        <v>119</v>
      </c>
    </row>
    <row r="18" spans="1:13" x14ac:dyDescent="0.2">
      <c r="A18" t="s">
        <v>24</v>
      </c>
      <c r="B18" s="6">
        <v>0</v>
      </c>
      <c r="C18" s="6">
        <v>0</v>
      </c>
      <c r="D18" s="6">
        <f t="shared" si="0"/>
        <v>0</v>
      </c>
      <c r="E18" s="6">
        <v>0</v>
      </c>
      <c r="F18" s="6">
        <v>0</v>
      </c>
      <c r="G18" s="6">
        <v>0</v>
      </c>
      <c r="H18" s="6">
        <f t="shared" si="1"/>
        <v>0</v>
      </c>
      <c r="I18" s="6">
        <v>0</v>
      </c>
      <c r="J18" s="6">
        <f t="shared" si="2"/>
        <v>0</v>
      </c>
      <c r="L18" s="8">
        <v>53829</v>
      </c>
      <c r="M18" s="8">
        <f t="shared" si="3"/>
        <v>0</v>
      </c>
    </row>
    <row r="19" spans="1:13" x14ac:dyDescent="0.2">
      <c r="A19" t="s">
        <v>25</v>
      </c>
      <c r="B19" s="6">
        <v>2845000</v>
      </c>
      <c r="C19" s="6">
        <v>0</v>
      </c>
      <c r="D19" s="6">
        <f t="shared" si="0"/>
        <v>2845000</v>
      </c>
      <c r="E19" s="6">
        <v>5960000</v>
      </c>
      <c r="F19" s="6">
        <v>319000</v>
      </c>
      <c r="G19" s="6">
        <v>0</v>
      </c>
      <c r="H19" s="6">
        <f t="shared" si="1"/>
        <v>6279000</v>
      </c>
      <c r="I19" s="6">
        <v>2920595.1959999995</v>
      </c>
      <c r="J19" s="6">
        <f t="shared" si="2"/>
        <v>12044595.195999999</v>
      </c>
      <c r="L19" s="8">
        <v>29514</v>
      </c>
      <c r="M19" s="8">
        <f t="shared" si="3"/>
        <v>408</v>
      </c>
    </row>
    <row r="20" spans="1:13" x14ac:dyDescent="0.2">
      <c r="A20" t="s">
        <v>26</v>
      </c>
      <c r="B20" s="6">
        <v>0</v>
      </c>
      <c r="C20" s="6">
        <v>0</v>
      </c>
      <c r="D20" s="6">
        <f t="shared" si="0"/>
        <v>0</v>
      </c>
      <c r="E20" s="6">
        <v>0</v>
      </c>
      <c r="F20" s="6">
        <v>0</v>
      </c>
      <c r="G20" s="6">
        <v>0</v>
      </c>
      <c r="H20" s="6">
        <f t="shared" si="1"/>
        <v>0</v>
      </c>
      <c r="I20" s="6">
        <v>1618928</v>
      </c>
      <c r="J20" s="6">
        <f t="shared" si="2"/>
        <v>1618928</v>
      </c>
      <c r="L20" s="8">
        <v>4687</v>
      </c>
      <c r="M20" s="8">
        <f t="shared" si="3"/>
        <v>345</v>
      </c>
    </row>
    <row r="21" spans="1:13" x14ac:dyDescent="0.2">
      <c r="A21" t="s">
        <v>27</v>
      </c>
      <c r="B21" s="6">
        <v>0</v>
      </c>
      <c r="C21" s="6">
        <v>0</v>
      </c>
      <c r="D21" s="6">
        <f t="shared" si="0"/>
        <v>0</v>
      </c>
      <c r="E21" s="6">
        <v>0</v>
      </c>
      <c r="F21" s="6">
        <v>0</v>
      </c>
      <c r="G21" s="6">
        <v>0</v>
      </c>
      <c r="H21" s="6">
        <f t="shared" si="1"/>
        <v>0</v>
      </c>
      <c r="I21" s="6">
        <v>124172</v>
      </c>
      <c r="J21" s="6">
        <f t="shared" si="2"/>
        <v>124172</v>
      </c>
      <c r="L21" s="8">
        <v>695</v>
      </c>
      <c r="M21" s="8">
        <f t="shared" si="3"/>
        <v>179</v>
      </c>
    </row>
    <row r="22" spans="1:13" x14ac:dyDescent="0.2">
      <c r="A22" t="s">
        <v>28</v>
      </c>
      <c r="B22" s="6">
        <v>0</v>
      </c>
      <c r="C22" s="6">
        <v>0</v>
      </c>
      <c r="D22" s="6">
        <f t="shared" si="0"/>
        <v>0</v>
      </c>
      <c r="E22" s="6">
        <v>0</v>
      </c>
      <c r="F22" s="6">
        <v>0</v>
      </c>
      <c r="G22" s="6">
        <v>0</v>
      </c>
      <c r="H22" s="6">
        <f t="shared" si="1"/>
        <v>0</v>
      </c>
      <c r="I22" s="6">
        <v>3289342</v>
      </c>
      <c r="J22" s="6">
        <f t="shared" si="2"/>
        <v>3289342</v>
      </c>
      <c r="L22" s="8">
        <v>4894</v>
      </c>
      <c r="M22" s="8">
        <f t="shared" si="3"/>
        <v>672</v>
      </c>
    </row>
    <row r="23" spans="1:13" x14ac:dyDescent="0.2">
      <c r="A23" t="s">
        <v>29</v>
      </c>
      <c r="B23" s="6">
        <v>0</v>
      </c>
      <c r="C23" s="6">
        <v>0</v>
      </c>
      <c r="D23" s="6">
        <f t="shared" si="0"/>
        <v>0</v>
      </c>
      <c r="E23" s="6">
        <v>6365000</v>
      </c>
      <c r="F23" s="6">
        <v>0</v>
      </c>
      <c r="G23" s="6">
        <v>0</v>
      </c>
      <c r="H23" s="6">
        <f t="shared" si="1"/>
        <v>6365000</v>
      </c>
      <c r="I23" s="6">
        <v>0</v>
      </c>
      <c r="J23" s="6">
        <f t="shared" si="2"/>
        <v>6365000</v>
      </c>
      <c r="L23" s="8">
        <v>64727</v>
      </c>
      <c r="M23" s="8">
        <f t="shared" si="3"/>
        <v>98</v>
      </c>
    </row>
    <row r="24" spans="1:13" x14ac:dyDescent="0.2">
      <c r="A24" t="s">
        <v>30</v>
      </c>
      <c r="B24" s="6">
        <v>23110000</v>
      </c>
      <c r="C24" s="6">
        <v>0</v>
      </c>
      <c r="D24" s="6">
        <f t="shared" si="0"/>
        <v>23110000</v>
      </c>
      <c r="E24" s="6">
        <v>2140000</v>
      </c>
      <c r="F24" s="6">
        <v>0</v>
      </c>
      <c r="G24" s="6">
        <v>0</v>
      </c>
      <c r="H24" s="6">
        <f t="shared" si="1"/>
        <v>2140000</v>
      </c>
      <c r="I24" s="6">
        <v>1927968</v>
      </c>
      <c r="J24" s="6">
        <f t="shared" si="2"/>
        <v>27177968</v>
      </c>
      <c r="L24" s="8">
        <v>20497</v>
      </c>
      <c r="M24" s="8">
        <f t="shared" si="3"/>
        <v>1326</v>
      </c>
    </row>
    <row r="25" spans="1:13" x14ac:dyDescent="0.2">
      <c r="A25" t="s">
        <v>31</v>
      </c>
      <c r="B25" s="6">
        <v>0</v>
      </c>
      <c r="C25" s="6">
        <v>0</v>
      </c>
      <c r="D25" s="6">
        <f t="shared" si="0"/>
        <v>0</v>
      </c>
      <c r="E25" s="6">
        <v>42630000</v>
      </c>
      <c r="F25" s="6">
        <v>26660000</v>
      </c>
      <c r="G25" s="6">
        <v>0</v>
      </c>
      <c r="H25" s="6">
        <f t="shared" si="1"/>
        <v>69290000</v>
      </c>
      <c r="I25" s="6">
        <v>16232124</v>
      </c>
      <c r="J25" s="6">
        <f t="shared" si="2"/>
        <v>85522124</v>
      </c>
      <c r="L25" s="8">
        <v>17950</v>
      </c>
      <c r="M25" s="8">
        <f t="shared" si="3"/>
        <v>4764</v>
      </c>
    </row>
    <row r="26" spans="1:13" x14ac:dyDescent="0.2">
      <c r="A26" t="s">
        <v>32</v>
      </c>
      <c r="B26" s="6">
        <v>0</v>
      </c>
      <c r="C26" s="6">
        <v>0</v>
      </c>
      <c r="D26" s="6">
        <f t="shared" si="0"/>
        <v>0</v>
      </c>
      <c r="E26" s="6">
        <v>21213046</v>
      </c>
      <c r="F26" s="6">
        <v>0</v>
      </c>
      <c r="G26" s="6">
        <v>0</v>
      </c>
      <c r="H26" s="6">
        <f t="shared" si="1"/>
        <v>21213046</v>
      </c>
      <c r="I26" s="6">
        <v>0</v>
      </c>
      <c r="J26" s="6">
        <f t="shared" si="2"/>
        <v>21213046</v>
      </c>
      <c r="L26" s="8">
        <v>25095</v>
      </c>
      <c r="M26" s="8">
        <f t="shared" si="3"/>
        <v>845</v>
      </c>
    </row>
    <row r="27" spans="1:13" x14ac:dyDescent="0.2">
      <c r="A27" t="s">
        <v>33</v>
      </c>
      <c r="B27" s="6">
        <v>0</v>
      </c>
      <c r="C27" s="6">
        <v>0</v>
      </c>
      <c r="D27" s="6">
        <f t="shared" si="0"/>
        <v>0</v>
      </c>
      <c r="E27" s="6">
        <v>10350000</v>
      </c>
      <c r="F27" s="6">
        <v>0</v>
      </c>
      <c r="G27" s="6">
        <v>0</v>
      </c>
      <c r="H27" s="6">
        <f t="shared" si="1"/>
        <v>10350000</v>
      </c>
      <c r="I27" s="6">
        <v>0</v>
      </c>
      <c r="J27" s="6">
        <f t="shared" si="2"/>
        <v>10350000</v>
      </c>
      <c r="L27" s="8">
        <v>71492</v>
      </c>
      <c r="M27" s="8">
        <f t="shared" si="3"/>
        <v>145</v>
      </c>
    </row>
    <row r="28" spans="1:13" x14ac:dyDescent="0.2">
      <c r="A28" t="s">
        <v>34</v>
      </c>
      <c r="B28" s="6">
        <v>1280000</v>
      </c>
      <c r="C28" s="6">
        <v>0</v>
      </c>
      <c r="D28" s="6">
        <f t="shared" si="0"/>
        <v>1280000</v>
      </c>
      <c r="E28" s="6">
        <v>0</v>
      </c>
      <c r="F28" s="6">
        <v>0</v>
      </c>
      <c r="G28" s="6">
        <v>0</v>
      </c>
      <c r="H28" s="6">
        <f t="shared" si="1"/>
        <v>0</v>
      </c>
      <c r="I28" s="6">
        <v>4561406.5199999996</v>
      </c>
      <c r="J28" s="6">
        <f t="shared" si="2"/>
        <v>5841406.5199999996</v>
      </c>
      <c r="L28" s="8">
        <v>4881</v>
      </c>
      <c r="M28" s="8">
        <f t="shared" si="3"/>
        <v>1197</v>
      </c>
    </row>
    <row r="29" spans="1:13" x14ac:dyDescent="0.2">
      <c r="A29" t="s">
        <v>35</v>
      </c>
      <c r="B29" s="6">
        <v>0</v>
      </c>
      <c r="C29" s="6">
        <v>0</v>
      </c>
      <c r="D29" s="6">
        <f t="shared" si="0"/>
        <v>0</v>
      </c>
      <c r="E29" s="6">
        <v>87230000</v>
      </c>
      <c r="F29" s="6">
        <v>0</v>
      </c>
      <c r="G29" s="6">
        <v>0</v>
      </c>
      <c r="H29" s="6">
        <f t="shared" si="1"/>
        <v>87230000</v>
      </c>
      <c r="I29" s="6">
        <v>0</v>
      </c>
      <c r="J29" s="6">
        <f t="shared" si="2"/>
        <v>87230000</v>
      </c>
      <c r="L29" s="8">
        <v>63797</v>
      </c>
      <c r="M29" s="8">
        <f t="shared" si="3"/>
        <v>1367</v>
      </c>
    </row>
    <row r="30" spans="1:13" x14ac:dyDescent="0.2">
      <c r="A30" t="s">
        <v>36</v>
      </c>
      <c r="B30" s="6">
        <v>0</v>
      </c>
      <c r="C30" s="6">
        <v>0</v>
      </c>
      <c r="D30" s="6">
        <f t="shared" si="0"/>
        <v>0</v>
      </c>
      <c r="E30" s="6">
        <v>0</v>
      </c>
      <c r="F30" s="6">
        <v>0</v>
      </c>
      <c r="G30" s="6">
        <v>0</v>
      </c>
      <c r="H30" s="6">
        <f t="shared" si="1"/>
        <v>0</v>
      </c>
      <c r="I30" s="6">
        <v>1943272</v>
      </c>
      <c r="J30" s="6">
        <f t="shared" si="2"/>
        <v>1943272</v>
      </c>
      <c r="L30" s="8">
        <v>9041</v>
      </c>
      <c r="M30" s="8">
        <f t="shared" si="3"/>
        <v>215</v>
      </c>
    </row>
    <row r="31" spans="1:13" x14ac:dyDescent="0.2">
      <c r="A31" t="s">
        <v>37</v>
      </c>
      <c r="B31" s="6">
        <v>0</v>
      </c>
      <c r="C31" s="6">
        <v>0</v>
      </c>
      <c r="D31" s="6">
        <f t="shared" si="0"/>
        <v>0</v>
      </c>
      <c r="E31" s="6">
        <v>0</v>
      </c>
      <c r="F31" s="6">
        <v>0</v>
      </c>
      <c r="G31" s="6">
        <v>0</v>
      </c>
      <c r="H31" s="6">
        <f t="shared" si="1"/>
        <v>0</v>
      </c>
      <c r="I31" s="6">
        <v>7984743</v>
      </c>
      <c r="J31" s="6">
        <f t="shared" si="2"/>
        <v>7984743</v>
      </c>
      <c r="L31" s="8">
        <v>40246</v>
      </c>
      <c r="M31" s="8">
        <f t="shared" si="3"/>
        <v>198</v>
      </c>
    </row>
    <row r="32" spans="1:13" x14ac:dyDescent="0.2">
      <c r="A32" t="s">
        <v>38</v>
      </c>
      <c r="B32" s="6">
        <v>0</v>
      </c>
      <c r="C32" s="6">
        <v>0</v>
      </c>
      <c r="D32" s="6">
        <f t="shared" si="0"/>
        <v>0</v>
      </c>
      <c r="E32" s="6">
        <v>0</v>
      </c>
      <c r="F32" s="6">
        <v>0</v>
      </c>
      <c r="G32" s="6">
        <v>0</v>
      </c>
      <c r="H32" s="6">
        <f t="shared" si="1"/>
        <v>0</v>
      </c>
      <c r="I32" s="6">
        <v>9331007</v>
      </c>
      <c r="J32" s="6">
        <f t="shared" si="2"/>
        <v>9331007</v>
      </c>
      <c r="L32" s="8">
        <v>19846</v>
      </c>
      <c r="M32" s="8">
        <f t="shared" si="3"/>
        <v>470</v>
      </c>
    </row>
    <row r="33" spans="1:20" x14ac:dyDescent="0.2">
      <c r="A33" t="s">
        <v>39</v>
      </c>
      <c r="B33" s="6">
        <v>13915000</v>
      </c>
      <c r="C33" s="6">
        <v>0</v>
      </c>
      <c r="D33" s="6">
        <f t="shared" si="0"/>
        <v>13915000</v>
      </c>
      <c r="E33" s="6">
        <v>10000000</v>
      </c>
      <c r="F33" s="6">
        <v>0</v>
      </c>
      <c r="G33" s="6">
        <v>24635000</v>
      </c>
      <c r="H33" s="6">
        <f t="shared" si="1"/>
        <v>34635000</v>
      </c>
      <c r="I33" s="6">
        <v>14073714</v>
      </c>
      <c r="J33" s="6">
        <f t="shared" si="2"/>
        <v>62623714</v>
      </c>
      <c r="L33" s="8">
        <v>131561</v>
      </c>
      <c r="M33" s="8">
        <f t="shared" si="3"/>
        <v>476</v>
      </c>
    </row>
    <row r="34" spans="1:20" x14ac:dyDescent="0.2">
      <c r="A34" t="s">
        <v>40</v>
      </c>
      <c r="B34" s="6">
        <v>0</v>
      </c>
      <c r="C34" s="6">
        <v>0</v>
      </c>
      <c r="D34" s="6">
        <f t="shared" si="0"/>
        <v>0</v>
      </c>
      <c r="E34" s="6">
        <v>31135000</v>
      </c>
      <c r="F34" s="6">
        <v>0</v>
      </c>
      <c r="G34" s="6">
        <v>0</v>
      </c>
      <c r="H34" s="6">
        <f t="shared" si="1"/>
        <v>31135000</v>
      </c>
      <c r="I34" s="6">
        <v>16425000</v>
      </c>
      <c r="J34" s="6">
        <f t="shared" si="2"/>
        <v>47560000</v>
      </c>
      <c r="L34" s="8">
        <v>130044</v>
      </c>
      <c r="M34" s="8">
        <f t="shared" si="3"/>
        <v>366</v>
      </c>
      <c r="T34" s="9"/>
    </row>
    <row r="35" spans="1:20" x14ac:dyDescent="0.2">
      <c r="A35" t="s">
        <v>41</v>
      </c>
      <c r="B35" s="6">
        <v>0</v>
      </c>
      <c r="C35" s="6">
        <v>73446.240000000005</v>
      </c>
      <c r="D35" s="6">
        <f t="shared" si="0"/>
        <v>73446.240000000005</v>
      </c>
      <c r="E35" s="6">
        <v>0</v>
      </c>
      <c r="F35" s="6">
        <v>0</v>
      </c>
      <c r="G35" s="6">
        <v>0</v>
      </c>
      <c r="H35" s="6">
        <f t="shared" si="1"/>
        <v>0</v>
      </c>
      <c r="I35" s="6">
        <v>14561015.549999999</v>
      </c>
      <c r="J35" s="6">
        <f>D35+H35+I35</f>
        <v>14634461.789999999</v>
      </c>
      <c r="L35" s="8">
        <v>29393</v>
      </c>
      <c r="M35" s="8">
        <f t="shared" si="3"/>
        <v>498</v>
      </c>
    </row>
    <row r="36" spans="1:20" x14ac:dyDescent="0.2">
      <c r="A36" t="s">
        <v>42</v>
      </c>
      <c r="B36" s="6">
        <v>135505000</v>
      </c>
      <c r="C36" s="6">
        <v>0</v>
      </c>
      <c r="D36" s="6">
        <f t="shared" si="0"/>
        <v>135505000</v>
      </c>
      <c r="E36" s="6">
        <v>106555000</v>
      </c>
      <c r="F36" s="6">
        <v>0</v>
      </c>
      <c r="G36" s="6">
        <v>0</v>
      </c>
      <c r="H36" s="6">
        <f t="shared" si="1"/>
        <v>106555000</v>
      </c>
      <c r="I36" s="6">
        <v>1507813</v>
      </c>
      <c r="J36" s="6">
        <f t="shared" si="2"/>
        <v>243567813</v>
      </c>
      <c r="L36" s="8">
        <v>144170</v>
      </c>
      <c r="M36" s="8">
        <f t="shared" si="3"/>
        <v>1689</v>
      </c>
    </row>
    <row r="37" spans="1:20" x14ac:dyDescent="0.2">
      <c r="A37" t="s">
        <v>43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v>0</v>
      </c>
      <c r="H37" s="6">
        <f t="shared" si="1"/>
        <v>0</v>
      </c>
      <c r="I37" s="6">
        <v>8807506</v>
      </c>
      <c r="J37" s="6">
        <f t="shared" si="2"/>
        <v>8807506</v>
      </c>
      <c r="L37" s="8">
        <v>11988</v>
      </c>
      <c r="M37" s="8">
        <f t="shared" si="3"/>
        <v>735</v>
      </c>
    </row>
    <row r="38" spans="1:20" x14ac:dyDescent="0.2">
      <c r="A38" t="s">
        <v>44</v>
      </c>
      <c r="B38" s="6">
        <v>4730000</v>
      </c>
      <c r="C38" s="6">
        <v>0</v>
      </c>
      <c r="D38" s="6">
        <f t="shared" si="0"/>
        <v>4730000</v>
      </c>
      <c r="E38" s="6">
        <v>2260000</v>
      </c>
      <c r="F38" s="6">
        <v>0</v>
      </c>
      <c r="G38" s="6">
        <v>0</v>
      </c>
      <c r="H38" s="6">
        <f t="shared" si="1"/>
        <v>2260000</v>
      </c>
      <c r="I38" s="6">
        <v>3524036.36</v>
      </c>
      <c r="J38" s="6">
        <f t="shared" si="2"/>
        <v>10514036.359999999</v>
      </c>
      <c r="L38" s="8">
        <v>17866</v>
      </c>
      <c r="M38" s="8">
        <f t="shared" si="3"/>
        <v>588</v>
      </c>
    </row>
    <row r="39" spans="1:20" x14ac:dyDescent="0.2">
      <c r="A39" s="9" t="s">
        <v>45</v>
      </c>
      <c r="B39" s="10">
        <v>0</v>
      </c>
      <c r="C39" s="10">
        <v>0</v>
      </c>
      <c r="D39" s="10">
        <f t="shared" si="0"/>
        <v>0</v>
      </c>
      <c r="E39" s="10">
        <v>0</v>
      </c>
      <c r="F39" s="10">
        <v>0</v>
      </c>
      <c r="G39" s="10">
        <v>1424646</v>
      </c>
      <c r="H39" s="10">
        <f t="shared" si="1"/>
        <v>1424646</v>
      </c>
      <c r="I39" s="11">
        <v>37458253</v>
      </c>
      <c r="J39" s="10">
        <f t="shared" si="2"/>
        <v>38882899</v>
      </c>
      <c r="L39" s="8">
        <v>32937</v>
      </c>
      <c r="M39" s="8">
        <f t="shared" si="3"/>
        <v>1181</v>
      </c>
    </row>
    <row r="40" spans="1:20" x14ac:dyDescent="0.2">
      <c r="A40" s="9" t="s">
        <v>46</v>
      </c>
      <c r="B40" s="10">
        <v>2400000</v>
      </c>
      <c r="C40" s="10">
        <v>0</v>
      </c>
      <c r="D40" s="10">
        <f t="shared" si="0"/>
        <v>2400000</v>
      </c>
      <c r="E40" s="10">
        <v>0</v>
      </c>
      <c r="F40" s="10">
        <v>0</v>
      </c>
      <c r="G40" s="10">
        <v>0</v>
      </c>
      <c r="H40" s="10">
        <f t="shared" si="1"/>
        <v>0</v>
      </c>
      <c r="I40" s="10">
        <v>1892569</v>
      </c>
      <c r="J40" s="10">
        <f>D40+H40+I40</f>
        <v>4292569</v>
      </c>
      <c r="L40" s="8">
        <v>16383</v>
      </c>
      <c r="M40" s="8">
        <f t="shared" si="3"/>
        <v>262</v>
      </c>
    </row>
    <row r="41" spans="1:20" x14ac:dyDescent="0.2">
      <c r="A41" s="9" t="s">
        <v>47</v>
      </c>
      <c r="B41" s="10">
        <v>0</v>
      </c>
      <c r="C41" s="10">
        <v>0</v>
      </c>
      <c r="D41" s="10">
        <f t="shared" si="0"/>
        <v>0</v>
      </c>
      <c r="E41" s="10">
        <v>0</v>
      </c>
      <c r="F41" s="10">
        <v>0</v>
      </c>
      <c r="G41" s="10">
        <v>0</v>
      </c>
      <c r="H41" s="10">
        <f t="shared" si="1"/>
        <v>0</v>
      </c>
      <c r="I41" s="10">
        <v>5795838</v>
      </c>
      <c r="J41" s="10">
        <f t="shared" si="2"/>
        <v>5795838</v>
      </c>
      <c r="L41" s="8">
        <v>4549</v>
      </c>
      <c r="M41" s="8">
        <f t="shared" si="3"/>
        <v>1274</v>
      </c>
    </row>
    <row r="42" spans="1:20" x14ac:dyDescent="0.2">
      <c r="A42" t="s">
        <v>48</v>
      </c>
      <c r="B42" s="6">
        <v>1990000</v>
      </c>
      <c r="C42" s="6">
        <v>0</v>
      </c>
      <c r="D42" s="6">
        <f t="shared" si="0"/>
        <v>1990000</v>
      </c>
      <c r="E42" s="6">
        <v>6710000</v>
      </c>
      <c r="F42" s="6">
        <v>0</v>
      </c>
      <c r="G42" s="6">
        <v>0</v>
      </c>
      <c r="H42" s="6">
        <f t="shared" si="1"/>
        <v>6710000</v>
      </c>
      <c r="I42" s="6">
        <v>729706</v>
      </c>
      <c r="J42" s="6">
        <f t="shared" si="2"/>
        <v>9429706</v>
      </c>
      <c r="L42" s="8">
        <v>76569</v>
      </c>
      <c r="M42" s="8">
        <f t="shared" si="3"/>
        <v>123</v>
      </c>
    </row>
    <row r="44" spans="1:20" x14ac:dyDescent="0.2">
      <c r="A44" t="s">
        <v>49</v>
      </c>
      <c r="B44" s="6">
        <f>SUM(B9:B43)</f>
        <v>314620000</v>
      </c>
      <c r="C44" s="6">
        <f t="shared" ref="C44:J44" si="4">SUM(C9:C43)</f>
        <v>73446.240000000005</v>
      </c>
      <c r="D44" s="6">
        <f t="shared" si="4"/>
        <v>314693446.24000001</v>
      </c>
      <c r="E44" s="6">
        <f t="shared" si="4"/>
        <v>492918046</v>
      </c>
      <c r="F44" s="6">
        <f t="shared" si="4"/>
        <v>26979000</v>
      </c>
      <c r="G44" s="6">
        <f t="shared" si="4"/>
        <v>26059646</v>
      </c>
      <c r="H44" s="6">
        <f t="shared" si="4"/>
        <v>545956692</v>
      </c>
      <c r="I44" s="6">
        <f t="shared" si="4"/>
        <v>173951207.12599999</v>
      </c>
      <c r="J44" s="6">
        <f t="shared" si="4"/>
        <v>1034601345.3659999</v>
      </c>
      <c r="L44" s="15">
        <f>SUM(L9:L43)</f>
        <v>2059179</v>
      </c>
      <c r="M44" s="14">
        <f>ROUND(J44/L44,0)</f>
        <v>502</v>
      </c>
    </row>
    <row r="47" spans="1:20" x14ac:dyDescent="0.2">
      <c r="A47" s="12" t="s">
        <v>50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</row>
    <row r="48" spans="1:20" x14ac:dyDescent="0.2">
      <c r="A48" s="12" t="s">
        <v>51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</row>
  </sheetData>
  <mergeCells count="1">
    <mergeCell ref="A1:F1"/>
  </mergeCells>
  <pageMargins left="0.5" right="0.5" top="0.5" bottom="0.5" header="0.5" footer="0.25"/>
  <pageSetup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County</vt:lpstr>
      <vt:lpstr>County!Print_Area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Crystal Garcia</cp:lastModifiedBy>
  <dcterms:created xsi:type="dcterms:W3CDTF">2018-03-12T20:07:55Z</dcterms:created>
  <dcterms:modified xsi:type="dcterms:W3CDTF">2018-03-13T14:50:28Z</dcterms:modified>
</cp:coreProperties>
</file>