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LEPF (protected info)\LEPF Website Files\2017-2018\"/>
    </mc:Choice>
  </mc:AlternateContent>
  <bookViews>
    <workbookView xWindow="0" yWindow="0" windowWidth="28800" windowHeight="13020"/>
  </bookViews>
  <sheets>
    <sheet name="Muni-2018" sheetId="1" r:id="rId1"/>
  </sheets>
  <externalReferences>
    <externalReference r:id="rId2"/>
    <externalReference r:id="rId3"/>
  </externalReferences>
  <definedNames>
    <definedName name="__123Graph_A" localSheetId="0" hidden="1">'Muni-2018'!$D$12:$D$117</definedName>
    <definedName name="__123Graph_A" hidden="1">#REF!</definedName>
    <definedName name="__123Graph_C" localSheetId="0" hidden="1">'Muni-2018'!$E$12:$E$117</definedName>
    <definedName name="__123Graph_C" hidden="1">#REF!</definedName>
    <definedName name="__123Graph_D" localSheetId="0" hidden="1">'Muni-2018'!#REF!</definedName>
    <definedName name="__123Graph_D" hidden="1">'[2]Muni-2003-04-DISTRIBUTION'!#REF!</definedName>
    <definedName name="__123Graph_E" localSheetId="0" hidden="1">'Muni-2018'!$F$12:$F$117</definedName>
    <definedName name="__123Graph_E" hidden="1">#REF!</definedName>
    <definedName name="__123Graph_F" localSheetId="0" hidden="1">'Muni-2018'!#REF!</definedName>
    <definedName name="__123Graph_F" hidden="1">'[2]Muni-2003-04-DISTRIBUTION'!#REF!</definedName>
    <definedName name="__123Graph_X" localSheetId="0" hidden="1">'Muni-2018'!$C$12:$C$118</definedName>
    <definedName name="__123Graph_X" hidden="1">#REF!</definedName>
    <definedName name="_Key1" localSheetId="0" hidden="1">'Muni-2018'!$B$12:$B$116</definedName>
    <definedName name="_Key1" hidden="1">#REF!</definedName>
    <definedName name="_Order1" hidden="1">255</definedName>
    <definedName name="_Sort" localSheetId="0" hidden="1">'Muni-2018'!$A$12:$J$116</definedName>
    <definedName name="_Sort" hidden="1">#REF!</definedName>
    <definedName name="_xlnm.Print_Area" localSheetId="0">'Muni-2018'!$B$1:$L$149</definedName>
    <definedName name="_xlnm.Print_Titles" localSheetId="0">'Muni-2018'!$3:$10</definedName>
    <definedName name="Print_Titles_MI" localSheetId="0">'Muni-2018'!$3:$10</definedName>
    <definedName name="TITLE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8" i="1" l="1"/>
  <c r="K118" i="1"/>
  <c r="G118" i="1"/>
  <c r="D118" i="1"/>
  <c r="J116" i="1"/>
  <c r="L116" i="1" s="1"/>
  <c r="N116" i="1" s="1"/>
  <c r="I116" i="1"/>
  <c r="H116" i="1"/>
  <c r="E116" i="1"/>
  <c r="F116" i="1" s="1"/>
  <c r="H115" i="1"/>
  <c r="I115" i="1" s="1"/>
  <c r="J115" i="1" s="1"/>
  <c r="L115" i="1" s="1"/>
  <c r="N115" i="1" s="1"/>
  <c r="F115" i="1"/>
  <c r="J114" i="1"/>
  <c r="L114" i="1" s="1"/>
  <c r="N114" i="1" s="1"/>
  <c r="H114" i="1"/>
  <c r="I114" i="1" s="1"/>
  <c r="F114" i="1"/>
  <c r="E114" i="1"/>
  <c r="I113" i="1"/>
  <c r="H113" i="1"/>
  <c r="F113" i="1"/>
  <c r="H112" i="1"/>
  <c r="I112" i="1" s="1"/>
  <c r="F112" i="1"/>
  <c r="E112" i="1"/>
  <c r="H111" i="1"/>
  <c r="I111" i="1" s="1"/>
  <c r="E111" i="1"/>
  <c r="F111" i="1" s="1"/>
  <c r="I110" i="1"/>
  <c r="H110" i="1"/>
  <c r="E110" i="1"/>
  <c r="F110" i="1" s="1"/>
  <c r="J110" i="1" s="1"/>
  <c r="L110" i="1" s="1"/>
  <c r="N110" i="1" s="1"/>
  <c r="H109" i="1"/>
  <c r="I109" i="1" s="1"/>
  <c r="J109" i="1" s="1"/>
  <c r="L109" i="1" s="1"/>
  <c r="N109" i="1" s="1"/>
  <c r="E109" i="1"/>
  <c r="F109" i="1" s="1"/>
  <c r="N108" i="1"/>
  <c r="I108" i="1"/>
  <c r="H108" i="1"/>
  <c r="F108" i="1"/>
  <c r="J108" i="1" s="1"/>
  <c r="L108" i="1" s="1"/>
  <c r="J107" i="1"/>
  <c r="L107" i="1" s="1"/>
  <c r="N107" i="1" s="1"/>
  <c r="I107" i="1"/>
  <c r="H107" i="1"/>
  <c r="E107" i="1"/>
  <c r="F107" i="1" s="1"/>
  <c r="J106" i="1"/>
  <c r="L106" i="1" s="1"/>
  <c r="N106" i="1" s="1"/>
  <c r="H106" i="1"/>
  <c r="I106" i="1" s="1"/>
  <c r="E106" i="1"/>
  <c r="F106" i="1" s="1"/>
  <c r="I105" i="1"/>
  <c r="H105" i="1"/>
  <c r="F105" i="1"/>
  <c r="J104" i="1"/>
  <c r="L104" i="1" s="1"/>
  <c r="N104" i="1" s="1"/>
  <c r="I104" i="1"/>
  <c r="H104" i="1"/>
  <c r="E104" i="1"/>
  <c r="F104" i="1" s="1"/>
  <c r="H103" i="1"/>
  <c r="I103" i="1" s="1"/>
  <c r="J103" i="1" s="1"/>
  <c r="L103" i="1" s="1"/>
  <c r="N103" i="1" s="1"/>
  <c r="E103" i="1"/>
  <c r="F103" i="1" s="1"/>
  <c r="I102" i="1"/>
  <c r="H102" i="1"/>
  <c r="F102" i="1"/>
  <c r="E102" i="1"/>
  <c r="J101" i="1"/>
  <c r="L101" i="1" s="1"/>
  <c r="N101" i="1" s="1"/>
  <c r="H101" i="1"/>
  <c r="I101" i="1" s="1"/>
  <c r="F101" i="1"/>
  <c r="E101" i="1"/>
  <c r="L100" i="1"/>
  <c r="N100" i="1" s="1"/>
  <c r="I100" i="1"/>
  <c r="H100" i="1"/>
  <c r="F100" i="1"/>
  <c r="J100" i="1" s="1"/>
  <c r="E100" i="1"/>
  <c r="I99" i="1"/>
  <c r="H99" i="1"/>
  <c r="E99" i="1"/>
  <c r="F99" i="1" s="1"/>
  <c r="J99" i="1" s="1"/>
  <c r="L99" i="1" s="1"/>
  <c r="N99" i="1" s="1"/>
  <c r="H98" i="1"/>
  <c r="I98" i="1" s="1"/>
  <c r="F98" i="1"/>
  <c r="E98" i="1"/>
  <c r="H97" i="1"/>
  <c r="I97" i="1" s="1"/>
  <c r="E97" i="1"/>
  <c r="F97" i="1" s="1"/>
  <c r="J97" i="1" s="1"/>
  <c r="L97" i="1" s="1"/>
  <c r="N97" i="1" s="1"/>
  <c r="J96" i="1"/>
  <c r="L96" i="1" s="1"/>
  <c r="N96" i="1" s="1"/>
  <c r="I96" i="1"/>
  <c r="H96" i="1"/>
  <c r="E96" i="1"/>
  <c r="F96" i="1" s="1"/>
  <c r="J95" i="1"/>
  <c r="L95" i="1" s="1"/>
  <c r="N95" i="1" s="1"/>
  <c r="H95" i="1"/>
  <c r="I95" i="1" s="1"/>
  <c r="F95" i="1"/>
  <c r="J94" i="1"/>
  <c r="L94" i="1" s="1"/>
  <c r="N94" i="1" s="1"/>
  <c r="H94" i="1"/>
  <c r="I94" i="1" s="1"/>
  <c r="F94" i="1"/>
  <c r="E94" i="1"/>
  <c r="L93" i="1"/>
  <c r="N93" i="1" s="1"/>
  <c r="I93" i="1"/>
  <c r="H93" i="1"/>
  <c r="F93" i="1"/>
  <c r="J93" i="1" s="1"/>
  <c r="E93" i="1"/>
  <c r="I92" i="1"/>
  <c r="J92" i="1" s="1"/>
  <c r="L92" i="1" s="1"/>
  <c r="N92" i="1" s="1"/>
  <c r="H92" i="1"/>
  <c r="F92" i="1"/>
  <c r="H91" i="1"/>
  <c r="I91" i="1" s="1"/>
  <c r="E91" i="1"/>
  <c r="F91" i="1" s="1"/>
  <c r="J91" i="1" s="1"/>
  <c r="L91" i="1" s="1"/>
  <c r="N91" i="1" s="1"/>
  <c r="J90" i="1"/>
  <c r="L90" i="1" s="1"/>
  <c r="N90" i="1" s="1"/>
  <c r="I90" i="1"/>
  <c r="H90" i="1"/>
  <c r="E90" i="1"/>
  <c r="F90" i="1" s="1"/>
  <c r="J89" i="1"/>
  <c r="L89" i="1" s="1"/>
  <c r="N89" i="1" s="1"/>
  <c r="H89" i="1"/>
  <c r="I89" i="1" s="1"/>
  <c r="F89" i="1"/>
  <c r="J88" i="1"/>
  <c r="L88" i="1" s="1"/>
  <c r="N88" i="1" s="1"/>
  <c r="H88" i="1"/>
  <c r="I88" i="1" s="1"/>
  <c r="F88" i="1"/>
  <c r="E88" i="1"/>
  <c r="L87" i="1"/>
  <c r="N87" i="1" s="1"/>
  <c r="I87" i="1"/>
  <c r="H87" i="1"/>
  <c r="F87" i="1"/>
  <c r="J87" i="1" s="1"/>
  <c r="E87" i="1"/>
  <c r="I86" i="1"/>
  <c r="H86" i="1"/>
  <c r="E86" i="1"/>
  <c r="F86" i="1" s="1"/>
  <c r="J86" i="1" s="1"/>
  <c r="L86" i="1" s="1"/>
  <c r="N86" i="1" s="1"/>
  <c r="H85" i="1"/>
  <c r="I85" i="1" s="1"/>
  <c r="F85" i="1"/>
  <c r="E85" i="1"/>
  <c r="H84" i="1"/>
  <c r="I84" i="1" s="1"/>
  <c r="E84" i="1"/>
  <c r="F84" i="1" s="1"/>
  <c r="J84" i="1" s="1"/>
  <c r="L84" i="1" s="1"/>
  <c r="N84" i="1" s="1"/>
  <c r="J83" i="1"/>
  <c r="L83" i="1" s="1"/>
  <c r="N83" i="1" s="1"/>
  <c r="I83" i="1"/>
  <c r="H83" i="1"/>
  <c r="H82" i="1"/>
  <c r="I82" i="1" s="1"/>
  <c r="E82" i="1"/>
  <c r="F82" i="1" s="1"/>
  <c r="J81" i="1"/>
  <c r="L81" i="1" s="1"/>
  <c r="N81" i="1" s="1"/>
  <c r="I81" i="1"/>
  <c r="H81" i="1"/>
  <c r="E81" i="1"/>
  <c r="F81" i="1" s="1"/>
  <c r="H80" i="1"/>
  <c r="I80" i="1" s="1"/>
  <c r="J80" i="1" s="1"/>
  <c r="L80" i="1" s="1"/>
  <c r="N80" i="1" s="1"/>
  <c r="E80" i="1"/>
  <c r="F80" i="1" s="1"/>
  <c r="I79" i="1"/>
  <c r="H79" i="1"/>
  <c r="F79" i="1"/>
  <c r="J79" i="1" s="1"/>
  <c r="L79" i="1" s="1"/>
  <c r="N79" i="1" s="1"/>
  <c r="E79" i="1"/>
  <c r="J78" i="1"/>
  <c r="L78" i="1" s="1"/>
  <c r="N78" i="1" s="1"/>
  <c r="H78" i="1"/>
  <c r="I78" i="1" s="1"/>
  <c r="F78" i="1"/>
  <c r="E78" i="1"/>
  <c r="I77" i="1"/>
  <c r="J77" i="1" s="1"/>
  <c r="L77" i="1" s="1"/>
  <c r="N77" i="1" s="1"/>
  <c r="H77" i="1"/>
  <c r="E77" i="1"/>
  <c r="H76" i="1"/>
  <c r="I76" i="1" s="1"/>
  <c r="F76" i="1"/>
  <c r="E76" i="1"/>
  <c r="H75" i="1"/>
  <c r="I75" i="1" s="1"/>
  <c r="E75" i="1"/>
  <c r="F75" i="1" s="1"/>
  <c r="J74" i="1"/>
  <c r="L74" i="1" s="1"/>
  <c r="N74" i="1" s="1"/>
  <c r="I74" i="1"/>
  <c r="H74" i="1"/>
  <c r="E74" i="1"/>
  <c r="F74" i="1" s="1"/>
  <c r="H73" i="1"/>
  <c r="I73" i="1" s="1"/>
  <c r="J73" i="1" s="1"/>
  <c r="L73" i="1" s="1"/>
  <c r="N73" i="1" s="1"/>
  <c r="E73" i="1"/>
  <c r="F73" i="1" s="1"/>
  <c r="H72" i="1"/>
  <c r="I72" i="1" s="1"/>
  <c r="F72" i="1"/>
  <c r="E72" i="1"/>
  <c r="J71" i="1"/>
  <c r="L71" i="1" s="1"/>
  <c r="N71" i="1" s="1"/>
  <c r="H71" i="1"/>
  <c r="I71" i="1" s="1"/>
  <c r="F71" i="1"/>
  <c r="J70" i="1"/>
  <c r="L70" i="1" s="1"/>
  <c r="N70" i="1" s="1"/>
  <c r="H70" i="1"/>
  <c r="I70" i="1" s="1"/>
  <c r="E70" i="1"/>
  <c r="F70" i="1" s="1"/>
  <c r="I69" i="1"/>
  <c r="H69" i="1"/>
  <c r="F69" i="1"/>
  <c r="E69" i="1"/>
  <c r="H68" i="1"/>
  <c r="I68" i="1" s="1"/>
  <c r="F68" i="1"/>
  <c r="J68" i="1" s="1"/>
  <c r="L68" i="1" s="1"/>
  <c r="N68" i="1" s="1"/>
  <c r="E68" i="1"/>
  <c r="I67" i="1"/>
  <c r="H67" i="1"/>
  <c r="F67" i="1"/>
  <c r="E67" i="1"/>
  <c r="J66" i="1"/>
  <c r="L66" i="1" s="1"/>
  <c r="N66" i="1" s="1"/>
  <c r="I66" i="1"/>
  <c r="H66" i="1"/>
  <c r="E66" i="1"/>
  <c r="F66" i="1" s="1"/>
  <c r="H65" i="1"/>
  <c r="I65" i="1" s="1"/>
  <c r="F65" i="1"/>
  <c r="J65" i="1" s="1"/>
  <c r="L65" i="1" s="1"/>
  <c r="N65" i="1" s="1"/>
  <c r="L64" i="1"/>
  <c r="N64" i="1" s="1"/>
  <c r="I64" i="1"/>
  <c r="H64" i="1"/>
  <c r="F64" i="1"/>
  <c r="J64" i="1" s="1"/>
  <c r="H63" i="1"/>
  <c r="I63" i="1" s="1"/>
  <c r="J63" i="1" s="1"/>
  <c r="L63" i="1" s="1"/>
  <c r="N63" i="1" s="1"/>
  <c r="E63" i="1"/>
  <c r="I62" i="1"/>
  <c r="H62" i="1"/>
  <c r="F62" i="1"/>
  <c r="J62" i="1" s="1"/>
  <c r="L62" i="1" s="1"/>
  <c r="N62" i="1" s="1"/>
  <c r="E62" i="1"/>
  <c r="H61" i="1"/>
  <c r="I61" i="1" s="1"/>
  <c r="J61" i="1" s="1"/>
  <c r="L61" i="1" s="1"/>
  <c r="N61" i="1" s="1"/>
  <c r="I60" i="1"/>
  <c r="J60" i="1" s="1"/>
  <c r="L60" i="1" s="1"/>
  <c r="N60" i="1" s="1"/>
  <c r="H60" i="1"/>
  <c r="H59" i="1"/>
  <c r="I59" i="1" s="1"/>
  <c r="J59" i="1" s="1"/>
  <c r="L59" i="1" s="1"/>
  <c r="N59" i="1" s="1"/>
  <c r="I58" i="1"/>
  <c r="J58" i="1" s="1"/>
  <c r="L58" i="1" s="1"/>
  <c r="N58" i="1" s="1"/>
  <c r="H58" i="1"/>
  <c r="H57" i="1"/>
  <c r="I57" i="1" s="1"/>
  <c r="J57" i="1" s="1"/>
  <c r="L57" i="1" s="1"/>
  <c r="N57" i="1" s="1"/>
  <c r="I56" i="1"/>
  <c r="J56" i="1" s="1"/>
  <c r="L56" i="1" s="1"/>
  <c r="N56" i="1" s="1"/>
  <c r="H56" i="1"/>
  <c r="H55" i="1"/>
  <c r="I55" i="1" s="1"/>
  <c r="F55" i="1"/>
  <c r="E55" i="1"/>
  <c r="I54" i="1"/>
  <c r="J54" i="1" s="1"/>
  <c r="L54" i="1" s="1"/>
  <c r="N54" i="1" s="1"/>
  <c r="H54" i="1"/>
  <c r="J53" i="1"/>
  <c r="L53" i="1" s="1"/>
  <c r="N53" i="1" s="1"/>
  <c r="H53" i="1"/>
  <c r="I53" i="1" s="1"/>
  <c r="I52" i="1"/>
  <c r="J52" i="1" s="1"/>
  <c r="L52" i="1" s="1"/>
  <c r="N52" i="1" s="1"/>
  <c r="H52" i="1"/>
  <c r="I51" i="1"/>
  <c r="J51" i="1" s="1"/>
  <c r="L51" i="1" s="1"/>
  <c r="N51" i="1" s="1"/>
  <c r="H51" i="1"/>
  <c r="I50" i="1"/>
  <c r="J50" i="1" s="1"/>
  <c r="L50" i="1" s="1"/>
  <c r="N50" i="1" s="1"/>
  <c r="H50" i="1"/>
  <c r="J49" i="1"/>
  <c r="L49" i="1" s="1"/>
  <c r="N49" i="1" s="1"/>
  <c r="H49" i="1"/>
  <c r="I49" i="1" s="1"/>
  <c r="I48" i="1"/>
  <c r="J48" i="1" s="1"/>
  <c r="L48" i="1" s="1"/>
  <c r="N48" i="1" s="1"/>
  <c r="H48" i="1"/>
  <c r="I47" i="1"/>
  <c r="J47" i="1" s="1"/>
  <c r="L47" i="1" s="1"/>
  <c r="N47" i="1" s="1"/>
  <c r="H47" i="1"/>
  <c r="I46" i="1"/>
  <c r="J46" i="1" s="1"/>
  <c r="L46" i="1" s="1"/>
  <c r="N46" i="1" s="1"/>
  <c r="H46" i="1"/>
  <c r="J45" i="1"/>
  <c r="L45" i="1" s="1"/>
  <c r="N45" i="1" s="1"/>
  <c r="H45" i="1"/>
  <c r="I45" i="1" s="1"/>
  <c r="I44" i="1"/>
  <c r="J44" i="1" s="1"/>
  <c r="L44" i="1" s="1"/>
  <c r="N44" i="1" s="1"/>
  <c r="H44" i="1"/>
  <c r="I43" i="1"/>
  <c r="J43" i="1" s="1"/>
  <c r="L43" i="1" s="1"/>
  <c r="N43" i="1" s="1"/>
  <c r="H43" i="1"/>
  <c r="H42" i="1"/>
  <c r="I42" i="1" s="1"/>
  <c r="J42" i="1" s="1"/>
  <c r="L42" i="1" s="1"/>
  <c r="N42" i="1" s="1"/>
  <c r="H41" i="1"/>
  <c r="I41" i="1" s="1"/>
  <c r="J41" i="1" s="1"/>
  <c r="L41" i="1" s="1"/>
  <c r="N41" i="1" s="1"/>
  <c r="H40" i="1"/>
  <c r="I40" i="1" s="1"/>
  <c r="J40" i="1" s="1"/>
  <c r="L40" i="1" s="1"/>
  <c r="N40" i="1" s="1"/>
  <c r="I39" i="1"/>
  <c r="J39" i="1" s="1"/>
  <c r="L39" i="1" s="1"/>
  <c r="N39" i="1" s="1"/>
  <c r="H39" i="1"/>
  <c r="H38" i="1"/>
  <c r="I38" i="1" s="1"/>
  <c r="J38" i="1" s="1"/>
  <c r="L38" i="1" s="1"/>
  <c r="N38" i="1" s="1"/>
  <c r="H37" i="1"/>
  <c r="I37" i="1" s="1"/>
  <c r="J37" i="1" s="1"/>
  <c r="L37" i="1" s="1"/>
  <c r="N37" i="1" s="1"/>
  <c r="H36" i="1"/>
  <c r="I36" i="1" s="1"/>
  <c r="J36" i="1" s="1"/>
  <c r="L36" i="1" s="1"/>
  <c r="N36" i="1" s="1"/>
  <c r="I35" i="1"/>
  <c r="J35" i="1" s="1"/>
  <c r="L35" i="1" s="1"/>
  <c r="N35" i="1" s="1"/>
  <c r="H35" i="1"/>
  <c r="H34" i="1"/>
  <c r="I34" i="1" s="1"/>
  <c r="J34" i="1" s="1"/>
  <c r="L34" i="1" s="1"/>
  <c r="N34" i="1" s="1"/>
  <c r="H33" i="1"/>
  <c r="I33" i="1" s="1"/>
  <c r="J33" i="1" s="1"/>
  <c r="L33" i="1" s="1"/>
  <c r="N33" i="1" s="1"/>
  <c r="H32" i="1"/>
  <c r="I32" i="1" s="1"/>
  <c r="J32" i="1" s="1"/>
  <c r="L32" i="1" s="1"/>
  <c r="N32" i="1" s="1"/>
  <c r="I31" i="1"/>
  <c r="J31" i="1" s="1"/>
  <c r="L31" i="1" s="1"/>
  <c r="N31" i="1" s="1"/>
  <c r="H31" i="1"/>
  <c r="H30" i="1"/>
  <c r="I30" i="1" s="1"/>
  <c r="J30" i="1" s="1"/>
  <c r="L30" i="1" s="1"/>
  <c r="N30" i="1" s="1"/>
  <c r="H29" i="1"/>
  <c r="I29" i="1" s="1"/>
  <c r="J29" i="1" s="1"/>
  <c r="L29" i="1" s="1"/>
  <c r="N29" i="1" s="1"/>
  <c r="H28" i="1"/>
  <c r="I28" i="1" s="1"/>
  <c r="J28" i="1" s="1"/>
  <c r="L28" i="1" s="1"/>
  <c r="N28" i="1" s="1"/>
  <c r="I27" i="1"/>
  <c r="J27" i="1" s="1"/>
  <c r="L27" i="1" s="1"/>
  <c r="N27" i="1" s="1"/>
  <c r="H27" i="1"/>
  <c r="H26" i="1"/>
  <c r="I26" i="1" s="1"/>
  <c r="J26" i="1" s="1"/>
  <c r="L26" i="1" s="1"/>
  <c r="N26" i="1" s="1"/>
  <c r="H25" i="1"/>
  <c r="I25" i="1" s="1"/>
  <c r="J25" i="1" s="1"/>
  <c r="L25" i="1" s="1"/>
  <c r="N25" i="1" s="1"/>
  <c r="H24" i="1"/>
  <c r="I24" i="1" s="1"/>
  <c r="J24" i="1" s="1"/>
  <c r="L24" i="1" s="1"/>
  <c r="N24" i="1" s="1"/>
  <c r="I23" i="1"/>
  <c r="J23" i="1" s="1"/>
  <c r="L23" i="1" s="1"/>
  <c r="N23" i="1" s="1"/>
  <c r="H23" i="1"/>
  <c r="H22" i="1"/>
  <c r="I22" i="1" s="1"/>
  <c r="J22" i="1" s="1"/>
  <c r="L22" i="1" s="1"/>
  <c r="N22" i="1" s="1"/>
  <c r="H21" i="1"/>
  <c r="I21" i="1" s="1"/>
  <c r="J21" i="1" s="1"/>
  <c r="L21" i="1" s="1"/>
  <c r="N21" i="1" s="1"/>
  <c r="H20" i="1"/>
  <c r="I20" i="1" s="1"/>
  <c r="J20" i="1" s="1"/>
  <c r="L20" i="1" s="1"/>
  <c r="N20" i="1" s="1"/>
  <c r="I19" i="1"/>
  <c r="J19" i="1" s="1"/>
  <c r="L19" i="1" s="1"/>
  <c r="N19" i="1" s="1"/>
  <c r="H19" i="1"/>
  <c r="H18" i="1"/>
  <c r="I18" i="1" s="1"/>
  <c r="J18" i="1" s="1"/>
  <c r="L18" i="1" s="1"/>
  <c r="N18" i="1" s="1"/>
  <c r="H17" i="1"/>
  <c r="I17" i="1" s="1"/>
  <c r="J17" i="1" s="1"/>
  <c r="L17" i="1" s="1"/>
  <c r="N17" i="1" s="1"/>
  <c r="H16" i="1"/>
  <c r="I16" i="1" s="1"/>
  <c r="J16" i="1" s="1"/>
  <c r="L16" i="1" s="1"/>
  <c r="N16" i="1" s="1"/>
  <c r="I15" i="1"/>
  <c r="J15" i="1" s="1"/>
  <c r="L15" i="1" s="1"/>
  <c r="N15" i="1" s="1"/>
  <c r="H15" i="1"/>
  <c r="H14" i="1"/>
  <c r="I14" i="1" s="1"/>
  <c r="J14" i="1" s="1"/>
  <c r="L14" i="1" s="1"/>
  <c r="N14" i="1" s="1"/>
  <c r="H13" i="1"/>
  <c r="I13" i="1" s="1"/>
  <c r="J13" i="1" s="1"/>
  <c r="L13" i="1" s="1"/>
  <c r="N13" i="1" s="1"/>
  <c r="J12" i="1"/>
  <c r="I12" i="1"/>
  <c r="H12" i="1"/>
  <c r="L12" i="1" l="1"/>
  <c r="I118" i="1"/>
  <c r="J72" i="1"/>
  <c r="L72" i="1" s="1"/>
  <c r="N72" i="1" s="1"/>
  <c r="J111" i="1"/>
  <c r="L111" i="1" s="1"/>
  <c r="N111" i="1" s="1"/>
  <c r="F118" i="1"/>
  <c r="J69" i="1"/>
  <c r="L69" i="1" s="1"/>
  <c r="N69" i="1" s="1"/>
  <c r="J105" i="1"/>
  <c r="L105" i="1" s="1"/>
  <c r="N105" i="1" s="1"/>
  <c r="H118" i="1"/>
  <c r="J55" i="1"/>
  <c r="L55" i="1" s="1"/>
  <c r="N55" i="1" s="1"/>
  <c r="J67" i="1"/>
  <c r="L67" i="1" s="1"/>
  <c r="N67" i="1" s="1"/>
  <c r="J75" i="1"/>
  <c r="L75" i="1" s="1"/>
  <c r="N75" i="1" s="1"/>
  <c r="J82" i="1"/>
  <c r="L82" i="1" s="1"/>
  <c r="N82" i="1" s="1"/>
  <c r="J102" i="1"/>
  <c r="L102" i="1" s="1"/>
  <c r="N102" i="1" s="1"/>
  <c r="J113" i="1"/>
  <c r="L113" i="1" s="1"/>
  <c r="N113" i="1" s="1"/>
  <c r="J85" i="1"/>
  <c r="L85" i="1" s="1"/>
  <c r="N85" i="1" s="1"/>
  <c r="J112" i="1"/>
  <c r="L112" i="1" s="1"/>
  <c r="N112" i="1" s="1"/>
  <c r="J76" i="1"/>
  <c r="L76" i="1" s="1"/>
  <c r="N76" i="1" s="1"/>
  <c r="J98" i="1"/>
  <c r="L98" i="1" s="1"/>
  <c r="N98" i="1" s="1"/>
  <c r="J118" i="1" l="1"/>
  <c r="L118" i="1"/>
  <c r="N12" i="1"/>
  <c r="N118" i="1" s="1"/>
</calcChain>
</file>

<file path=xl/sharedStrings.xml><?xml version="1.0" encoding="utf-8"?>
<sst xmlns="http://schemas.openxmlformats.org/spreadsheetml/2006/main" count="313" uniqueCount="173">
  <si>
    <t>DEPARTMENT OF FINANCE AND ADMINISTRATION - LOCAL GOVERNMENT DIVISION</t>
  </si>
  <si>
    <t>Law Enforcement Protection Fund Distribution (LEPF) - Municipalities</t>
  </si>
  <si>
    <t>Fiscal Year: July 1, 2017 To June 30, 2018</t>
  </si>
  <si>
    <t>JUNE 1, 2017 FINAL DISTRIBUTION</t>
  </si>
  <si>
    <t>DON'T PRINT COLUMNS L &amp; 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</si>
  <si>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</si>
  <si>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</si>
  <si>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</si>
  <si>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</si>
  <si>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</si>
  <si>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</si>
  <si>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</si>
  <si>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</si>
  <si>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</si>
  <si>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</si>
  <si>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</si>
  <si>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</si>
  <si>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</si>
  <si>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Population</t>
  </si>
  <si>
    <t>LEPF</t>
  </si>
  <si>
    <t>No. of</t>
  </si>
  <si>
    <t>Total @</t>
  </si>
  <si>
    <t>Prorated</t>
  </si>
  <si>
    <t>Total</t>
  </si>
  <si>
    <t>Known Amount to be Reverted to the State from Prior Distributions</t>
  </si>
  <si>
    <t>Net Distribution (if positive) or Balance Still Due to State (if negative)</t>
  </si>
  <si>
    <t>2010 Census</t>
  </si>
  <si>
    <t>Class</t>
  </si>
  <si>
    <t>Base</t>
  </si>
  <si>
    <t>Certified</t>
  </si>
  <si>
    <t>$600 Per</t>
  </si>
  <si>
    <t>Amount</t>
  </si>
  <si>
    <t>Pledges</t>
  </si>
  <si>
    <t>Municipal</t>
  </si>
  <si>
    <t xml:space="preserve"> MUNICIPALITY</t>
  </si>
  <si>
    <t>Muni's</t>
  </si>
  <si>
    <t>[1, 2, or 3]</t>
  </si>
  <si>
    <t>Officers (5)</t>
  </si>
  <si>
    <t>Officer</t>
  </si>
  <si>
    <t>@ 100%</t>
  </si>
  <si>
    <t>Distribution</t>
  </si>
  <si>
    <t>(NMFA)</t>
  </si>
  <si>
    <t xml:space="preserve">  Alamogordo  (5)</t>
  </si>
  <si>
    <t>Y</t>
  </si>
  <si>
    <t xml:space="preserve">  Albuquerque (5) (6)</t>
  </si>
  <si>
    <t xml:space="preserve">  Angel Fire (8)</t>
  </si>
  <si>
    <t xml:space="preserve">  Anthony  (3)</t>
  </si>
  <si>
    <t xml:space="preserve">  Artesia </t>
  </si>
  <si>
    <t xml:space="preserve">  Aztec</t>
  </si>
  <si>
    <t xml:space="preserve">  Bayard </t>
  </si>
  <si>
    <t xml:space="preserve"> </t>
  </si>
  <si>
    <t xml:space="preserve">  Belen </t>
  </si>
  <si>
    <t xml:space="preserve">  Bernalillo</t>
  </si>
  <si>
    <t xml:space="preserve">  Bloomfield  </t>
  </si>
  <si>
    <t xml:space="preserve">  Bosque Farms </t>
  </si>
  <si>
    <t xml:space="preserve">  Capitan (8)</t>
  </si>
  <si>
    <t xml:space="preserve">  Carlsbad  (5)</t>
  </si>
  <si>
    <t xml:space="preserve">  Carrizozo</t>
  </si>
  <si>
    <t xml:space="preserve">  Causey (1)</t>
  </si>
  <si>
    <t>N</t>
  </si>
  <si>
    <t>n/a</t>
  </si>
  <si>
    <t xml:space="preserve">  Chama </t>
  </si>
  <si>
    <t xml:space="preserve">  Cimarron  (8)</t>
  </si>
  <si>
    <t xml:space="preserve">  Clayton </t>
  </si>
  <si>
    <t xml:space="preserve">  Cloudcroft </t>
  </si>
  <si>
    <t xml:space="preserve">  Clovis   </t>
  </si>
  <si>
    <t xml:space="preserve">  Columbus   </t>
  </si>
  <si>
    <t xml:space="preserve">  Corona (1)</t>
  </si>
  <si>
    <t xml:space="preserve">  Corrales   </t>
  </si>
  <si>
    <t xml:space="preserve">  Cuba  </t>
  </si>
  <si>
    <t xml:space="preserve">  Deming  (5)</t>
  </si>
  <si>
    <t xml:space="preserve">  Des Moines</t>
  </si>
  <si>
    <t xml:space="preserve">  Dexter</t>
  </si>
  <si>
    <t xml:space="preserve">  Dora (1)</t>
  </si>
  <si>
    <t xml:space="preserve">  Eagle Nest </t>
  </si>
  <si>
    <t xml:space="preserve">  Edgewood </t>
  </si>
  <si>
    <t xml:space="preserve">  Elephant Butte</t>
  </si>
  <si>
    <t xml:space="preserve">  Elida </t>
  </si>
  <si>
    <t xml:space="preserve">  Encino (1)</t>
  </si>
  <si>
    <t xml:space="preserve">  Espanola  (4)</t>
  </si>
  <si>
    <t xml:space="preserve">  Estancia    </t>
  </si>
  <si>
    <t xml:space="preserve">  Eunice </t>
  </si>
  <si>
    <t xml:space="preserve">  Farmington</t>
  </si>
  <si>
    <t xml:space="preserve">  Floyd (1)</t>
  </si>
  <si>
    <t xml:space="preserve">  Folsom</t>
  </si>
  <si>
    <t xml:space="preserve">  Ft. Sumner   </t>
  </si>
  <si>
    <t xml:space="preserve">  Gallup </t>
  </si>
  <si>
    <t xml:space="preserve">  Grady</t>
  </si>
  <si>
    <t xml:space="preserve">  Grants  (5)</t>
  </si>
  <si>
    <t xml:space="preserve">  Grenville</t>
  </si>
  <si>
    <t xml:space="preserve">  Hagerman</t>
  </si>
  <si>
    <t xml:space="preserve">  Hatch</t>
  </si>
  <si>
    <t xml:space="preserve">  Hobbs  (5)</t>
  </si>
  <si>
    <t xml:space="preserve">  Hope </t>
  </si>
  <si>
    <t xml:space="preserve">  House</t>
  </si>
  <si>
    <t xml:space="preserve">  Hurley </t>
  </si>
  <si>
    <t xml:space="preserve">  Jal </t>
  </si>
  <si>
    <t xml:space="preserve">  Jemez Springs   </t>
  </si>
  <si>
    <t xml:space="preserve">  Kirtland (7)</t>
  </si>
  <si>
    <t xml:space="preserve">  Lake Arthur</t>
  </si>
  <si>
    <t xml:space="preserve">  Las Cruces  (5)</t>
  </si>
  <si>
    <t xml:space="preserve">  Las Vegas (8)</t>
  </si>
  <si>
    <t xml:space="preserve">  Logan   </t>
  </si>
  <si>
    <t xml:space="preserve">  Lordsburg</t>
  </si>
  <si>
    <t xml:space="preserve">  Los Lunas </t>
  </si>
  <si>
    <t xml:space="preserve">  Los Ranchos (no application rec'd)</t>
  </si>
  <si>
    <t xml:space="preserve">  Loving  (5)</t>
  </si>
  <si>
    <t xml:space="preserve">  Lovington</t>
  </si>
  <si>
    <t xml:space="preserve">  Magdalena (8)</t>
  </si>
  <si>
    <t xml:space="preserve">  Maxwell </t>
  </si>
  <si>
    <t xml:space="preserve">  Melrose</t>
  </si>
  <si>
    <t xml:space="preserve">  Mesilla (8)</t>
  </si>
  <si>
    <t xml:space="preserve">  Milan   </t>
  </si>
  <si>
    <t xml:space="preserve">  Moriarty  </t>
  </si>
  <si>
    <t xml:space="preserve">  Mosquero</t>
  </si>
  <si>
    <t xml:space="preserve">  Mountainair  (5)</t>
  </si>
  <si>
    <t xml:space="preserve">  Pecos</t>
  </si>
  <si>
    <t xml:space="preserve">  Peralta (3)</t>
  </si>
  <si>
    <t xml:space="preserve">  Portales</t>
  </si>
  <si>
    <t xml:space="preserve">  Questa  </t>
  </si>
  <si>
    <t xml:space="preserve">  Raton </t>
  </si>
  <si>
    <t xml:space="preserve">  Red River</t>
  </si>
  <si>
    <t xml:space="preserve">  Reserve</t>
  </si>
  <si>
    <t xml:space="preserve">  Rio Communities (7)</t>
  </si>
  <si>
    <t xml:space="preserve">  Rio Rancho  (5) (8)</t>
  </si>
  <si>
    <t xml:space="preserve">  Roswell</t>
  </si>
  <si>
    <t xml:space="preserve">  Roy (1)</t>
  </si>
  <si>
    <t xml:space="preserve">  Ruidoso </t>
  </si>
  <si>
    <t xml:space="preserve">  Ruidoso Downs (5)</t>
  </si>
  <si>
    <t xml:space="preserve">  San Jon </t>
  </si>
  <si>
    <t xml:space="preserve">  San Ysidro (8)</t>
  </si>
  <si>
    <t xml:space="preserve">  Santa Clara   (8)</t>
  </si>
  <si>
    <t xml:space="preserve">  Santa Fe (5)</t>
  </si>
  <si>
    <t xml:space="preserve">  Santa Rosa (8)</t>
  </si>
  <si>
    <t xml:space="preserve">  Silver City </t>
  </si>
  <si>
    <t xml:space="preserve">  Socorro</t>
  </si>
  <si>
    <t xml:space="preserve">  Springer (8)</t>
  </si>
  <si>
    <t xml:space="preserve">  Sunland Park  (5)</t>
  </si>
  <si>
    <t xml:space="preserve">  Taos  (5)</t>
  </si>
  <si>
    <t xml:space="preserve">  Taos Ski Valley</t>
  </si>
  <si>
    <t xml:space="preserve">  Tatum (8)</t>
  </si>
  <si>
    <t xml:space="preserve">  Texico</t>
  </si>
  <si>
    <t xml:space="preserve">  Tijeras (1)</t>
  </si>
  <si>
    <t xml:space="preserve">  T or C</t>
  </si>
  <si>
    <t xml:space="preserve">  Tucumcari </t>
  </si>
  <si>
    <t xml:space="preserve">  Tularosa   </t>
  </si>
  <si>
    <t xml:space="preserve">  Vaughn</t>
  </si>
  <si>
    <t xml:space="preserve">  Virden (1)</t>
  </si>
  <si>
    <t xml:space="preserve">  Wagon Mound</t>
  </si>
  <si>
    <t xml:space="preserve">  Willard (1)</t>
  </si>
  <si>
    <t xml:space="preserve">  Williamsburg     </t>
  </si>
  <si>
    <t>TOTALS</t>
  </si>
  <si>
    <t>Notes:</t>
  </si>
  <si>
    <t>(1)  Does the municipality have a police department?  Y = Yes.  N = No.</t>
  </si>
  <si>
    <t xml:space="preserve">     The populations of municipalities not served by a municipal police department are assigned to the county.</t>
  </si>
  <si>
    <t>(2)  Los Alamos has a combined county and municipal government and will receive only one LEPF distribution.</t>
  </si>
  <si>
    <t xml:space="preserve">      (Los Alamos reflected on NM County LEPF distribution)</t>
  </si>
  <si>
    <t>(3)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</si>
  <si>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</si>
  <si>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>(4)  3,250 of Espanola's 10,224 population reside in Santa Fe Co. and are subtracted from Santa Fe's total population in computing the county's net population for LEPF purposes.</t>
  </si>
  <si>
    <t>(5)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</si>
  <si>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</si>
  <si>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</si>
  <si>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</si>
  <si>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</si>
  <si>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</si>
  <si>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</si>
  <si>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827-9276.</t>
  </si>
  <si>
    <t xml:space="preserve">     In some instances, officers were claimed who are no longer certified or no longer employed.  Only certified full-time officers and those who will be certified by July 1 are eligible.</t>
  </si>
  <si>
    <t>(6) Albuquerque Aviation PD has merged back with Albuquerque Police Department (APD).  Certified officers working in aviation are now included in the total APD officer count.</t>
  </si>
  <si>
    <t>(7) There is no population data shown for Kirtland and Rio Communities because they were incorporated after the 2010 Census was published.</t>
  </si>
  <si>
    <t>NOTE: The 2010 Census population data did not change the classification for any municipality.</t>
  </si>
  <si>
    <t>(8) Initial Determination from May 1, 2017, adjusted on the Final Distribution to include NMFA intercepts for loan agreements for FY2018.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</si>
</sst>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22" x14ac:knownFonts="1">
    <font>
      <sz val="10"/>
      <name val="Arial"/>
      <family val="2"/>
    </font>
    <font>
      <sz val="12"/>
      <name val="Helv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u val="double"/>
      <sz val="13"/>
      <color indexed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2"/>
      <color rgb="FF0000FF"/>
      <name val="Times New Roman"/>
      <family val="1"/>
    </font>
    <font>
      <sz val="12"/>
      <name val="Arial"/>
      <family val="2"/>
    </font>
    <font>
      <sz val="11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37" fontId="1" fillId="0" borderId="0"/>
    <xf numFmtId="37" fontId="20" fillId="0" borderId="0"/>
  </cellStyleXfs>
  <cellXfs count="117">
    <xf numFmtId="0" fontId="0" fillId="0" borderId="0" xfId="0"/>
    <xf numFmtId="0" fontId="2" fillId="0" borderId="0" xfId="2" applyNumberFormat="1" applyFont="1" applyBorder="1" applyAlignment="1">
      <alignment horizontal="center"/>
    </xf>
    <xf numFmtId="37" fontId="3" fillId="0" borderId="0" xfId="2" applyFont="1"/>
    <xf numFmtId="37" fontId="2" fillId="0" borderId="0" xfId="2" applyFont="1"/>
    <xf numFmtId="8" fontId="2" fillId="0" borderId="0" xfId="2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2" fillId="0" borderId="0" xfId="0" applyFont="1"/>
    <xf numFmtId="8" fontId="0" fillId="0" borderId="0" xfId="0" applyNumberFormat="1"/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 applyProtection="1">
      <alignment horizontal="center"/>
    </xf>
    <xf numFmtId="8" fontId="8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8" fontId="11" fillId="0" borderId="2" xfId="0" applyNumberFormat="1" applyFont="1" applyBorder="1" applyAlignment="1">
      <alignment horizontal="center"/>
    </xf>
    <xf numFmtId="8" fontId="11" fillId="0" borderId="3" xfId="0" applyNumberFormat="1" applyFont="1" applyBorder="1" applyAlignment="1">
      <alignment horizontal="center"/>
    </xf>
    <xf numFmtId="8" fontId="11" fillId="0" borderId="2" xfId="0" applyNumberFormat="1" applyFont="1" applyBorder="1" applyAlignment="1">
      <alignment horizontal="center" wrapText="1"/>
    </xf>
    <xf numFmtId="8" fontId="11" fillId="0" borderId="3" xfId="0" applyNumberFormat="1" applyFont="1" applyBorder="1" applyAlignment="1">
      <alignment horizontal="center" wrapText="1"/>
    </xf>
    <xf numFmtId="0" fontId="2" fillId="3" borderId="0" xfId="2" applyNumberFormat="1" applyFont="1" applyFill="1" applyBorder="1" applyAlignment="1">
      <alignment horizontal="center"/>
    </xf>
    <xf numFmtId="0" fontId="8" fillId="0" borderId="4" xfId="0" applyFont="1" applyBorder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8" fontId="11" fillId="0" borderId="0" xfId="0" applyNumberFormat="1" applyFont="1" applyAlignment="1">
      <alignment horizontal="center"/>
    </xf>
    <xf numFmtId="8" fontId="11" fillId="0" borderId="5" xfId="0" applyNumberFormat="1" applyFont="1" applyBorder="1" applyAlignment="1">
      <alignment horizontal="center"/>
    </xf>
    <xf numFmtId="8" fontId="11" fillId="0" borderId="0" xfId="0" applyNumberFormat="1" applyFont="1" applyBorder="1" applyAlignment="1">
      <alignment horizontal="center" wrapText="1"/>
    </xf>
    <xf numFmtId="8" fontId="11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8" fontId="11" fillId="0" borderId="7" xfId="0" applyNumberFormat="1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8" fontId="11" fillId="0" borderId="7" xfId="0" applyNumberFormat="1" applyFont="1" applyBorder="1" applyAlignment="1">
      <alignment horizontal="center" wrapText="1"/>
    </xf>
    <xf numFmtId="8" fontId="11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8" fontId="11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2" fillId="3" borderId="0" xfId="2" applyNumberFormat="1" applyFont="1" applyFill="1" applyBorder="1" applyAlignment="1" applyProtection="1">
      <alignment horizontal="center"/>
    </xf>
    <xf numFmtId="0" fontId="2" fillId="4" borderId="9" xfId="0" applyFont="1" applyFill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0" fontId="2" fillId="0" borderId="10" xfId="0" applyFont="1" applyBorder="1"/>
    <xf numFmtId="37" fontId="2" fillId="0" borderId="10" xfId="0" applyNumberFormat="1" applyFont="1" applyBorder="1" applyProtection="1"/>
    <xf numFmtId="0" fontId="13" fillId="5" borderId="10" xfId="0" applyFont="1" applyFill="1" applyBorder="1"/>
    <xf numFmtId="37" fontId="2" fillId="3" borderId="10" xfId="0" applyNumberFormat="1" applyFont="1" applyFill="1" applyBorder="1" applyProtection="1"/>
    <xf numFmtId="8" fontId="14" fillId="0" borderId="10" xfId="0" applyNumberFormat="1" applyFont="1" applyBorder="1" applyAlignment="1" applyProtection="1">
      <alignment horizontal="right"/>
    </xf>
    <xf numFmtId="8" fontId="2" fillId="0" borderId="11" xfId="0" applyNumberFormat="1" applyFont="1" applyBorder="1" applyProtection="1"/>
    <xf numFmtId="8" fontId="2" fillId="0" borderId="10" xfId="0" applyNumberFormat="1" applyFont="1" applyBorder="1" applyProtection="1"/>
    <xf numFmtId="0" fontId="13" fillId="3" borderId="0" xfId="2" applyNumberFormat="1" applyFont="1" applyFill="1" applyBorder="1" applyAlignment="1" applyProtection="1">
      <alignment horizontal="center"/>
    </xf>
    <xf numFmtId="0" fontId="2" fillId="0" borderId="9" xfId="0" applyFont="1" applyFill="1" applyBorder="1"/>
    <xf numFmtId="0" fontId="15" fillId="0" borderId="9" xfId="0" applyFont="1" applyFill="1" applyBorder="1"/>
    <xf numFmtId="6" fontId="14" fillId="6" borderId="10" xfId="0" applyNumberFormat="1" applyFont="1" applyFill="1" applyBorder="1" applyAlignment="1" applyProtection="1">
      <alignment horizontal="right"/>
    </xf>
    <xf numFmtId="0" fontId="15" fillId="3" borderId="9" xfId="0" applyFont="1" applyFill="1" applyBorder="1"/>
    <xf numFmtId="8" fontId="14" fillId="3" borderId="10" xfId="0" applyNumberFormat="1" applyFont="1" applyFill="1" applyBorder="1" applyAlignment="1" applyProtection="1">
      <alignment horizontal="right"/>
    </xf>
    <xf numFmtId="0" fontId="15" fillId="4" borderId="9" xfId="0" applyFont="1" applyFill="1" applyBorder="1"/>
    <xf numFmtId="8" fontId="14" fillId="4" borderId="10" xfId="0" applyNumberFormat="1" applyFont="1" applyFill="1" applyBorder="1" applyAlignment="1" applyProtection="1">
      <alignment horizontal="right"/>
    </xf>
    <xf numFmtId="0" fontId="2" fillId="3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37" fontId="2" fillId="0" borderId="10" xfId="0" applyNumberFormat="1" applyFont="1" applyFill="1" applyBorder="1" applyProtection="1"/>
    <xf numFmtId="8" fontId="14" fillId="0" borderId="10" xfId="0" applyNumberFormat="1" applyFont="1" applyFill="1" applyBorder="1" applyAlignment="1" applyProtection="1">
      <alignment horizontal="right"/>
    </xf>
    <xf numFmtId="8" fontId="2" fillId="0" borderId="11" xfId="0" applyNumberFormat="1" applyFont="1" applyFill="1" applyBorder="1" applyProtection="1"/>
    <xf numFmtId="0" fontId="14" fillId="0" borderId="9" xfId="0" applyFont="1" applyBorder="1"/>
    <xf numFmtId="0" fontId="16" fillId="5" borderId="10" xfId="0" applyFont="1" applyFill="1" applyBorder="1" applyAlignment="1">
      <alignment horizontal="right"/>
    </xf>
    <xf numFmtId="0" fontId="17" fillId="3" borderId="0" xfId="2" applyNumberFormat="1" applyFont="1" applyFill="1" applyBorder="1" applyAlignment="1" applyProtection="1">
      <alignment horizontal="center"/>
    </xf>
    <xf numFmtId="0" fontId="13" fillId="5" borderId="10" xfId="0" applyFont="1" applyFill="1" applyBorder="1" applyAlignment="1">
      <alignment horizontal="right"/>
    </xf>
    <xf numFmtId="0" fontId="18" fillId="3" borderId="0" xfId="2" applyNumberFormat="1" applyFont="1" applyFill="1" applyBorder="1" applyAlignment="1" applyProtection="1">
      <alignment horizontal="center"/>
    </xf>
    <xf numFmtId="0" fontId="2" fillId="0" borderId="9" xfId="0" applyFont="1" applyBorder="1"/>
    <xf numFmtId="37" fontId="2" fillId="4" borderId="10" xfId="0" applyNumberFormat="1" applyFont="1" applyFill="1" applyBorder="1" applyProtection="1"/>
    <xf numFmtId="0" fontId="2" fillId="0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19" fillId="5" borderId="10" xfId="0" applyFont="1" applyFill="1" applyBorder="1" applyAlignment="1">
      <alignment horizontal="right"/>
    </xf>
    <xf numFmtId="0" fontId="2" fillId="7" borderId="9" xfId="0" applyFont="1" applyFill="1" applyBorder="1"/>
    <xf numFmtId="37" fontId="2" fillId="0" borderId="10" xfId="0" applyNumberFormat="1" applyFont="1" applyBorder="1" applyAlignment="1" applyProtection="1">
      <alignment horizontal="right"/>
    </xf>
    <xf numFmtId="37" fontId="2" fillId="3" borderId="1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>
      <alignment horizontal="right"/>
    </xf>
    <xf numFmtId="8" fontId="14" fillId="6" borderId="10" xfId="0" applyNumberFormat="1" applyFont="1" applyFill="1" applyBorder="1" applyAlignment="1" applyProtection="1">
      <alignment horizontal="right"/>
    </xf>
    <xf numFmtId="0" fontId="13" fillId="8" borderId="10" xfId="0" applyFont="1" applyFill="1" applyBorder="1"/>
    <xf numFmtId="0" fontId="14" fillId="3" borderId="9" xfId="0" applyFont="1" applyFill="1" applyBorder="1"/>
    <xf numFmtId="8" fontId="14" fillId="3" borderId="10" xfId="0" applyNumberFormat="1" applyFont="1" applyFill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/>
    <xf numFmtId="5" fontId="2" fillId="3" borderId="10" xfId="0" applyNumberFormat="1" applyFont="1" applyFill="1" applyBorder="1" applyProtection="1"/>
    <xf numFmtId="0" fontId="8" fillId="0" borderId="12" xfId="0" applyFont="1" applyFill="1" applyBorder="1"/>
    <xf numFmtId="0" fontId="8" fillId="0" borderId="13" xfId="0" applyFont="1" applyFill="1" applyBorder="1"/>
    <xf numFmtId="165" fontId="8" fillId="0" borderId="13" xfId="1" applyNumberFormat="1" applyFont="1" applyFill="1" applyBorder="1"/>
    <xf numFmtId="5" fontId="8" fillId="0" borderId="7" xfId="0" applyNumberFormat="1" applyFont="1" applyFill="1" applyBorder="1" applyProtection="1"/>
    <xf numFmtId="165" fontId="13" fillId="5" borderId="7" xfId="1" applyNumberFormat="1" applyFont="1" applyFill="1" applyBorder="1"/>
    <xf numFmtId="5" fontId="8" fillId="3" borderId="7" xfId="0" applyNumberFormat="1" applyFont="1" applyFill="1" applyBorder="1" applyProtection="1"/>
    <xf numFmtId="8" fontId="8" fillId="0" borderId="7" xfId="0" applyNumberFormat="1" applyFont="1" applyFill="1" applyBorder="1" applyProtection="1"/>
    <xf numFmtId="8" fontId="8" fillId="0" borderId="8" xfId="0" applyNumberFormat="1" applyFont="1" applyFill="1" applyBorder="1" applyProtection="1"/>
    <xf numFmtId="8" fontId="8" fillId="0" borderId="14" xfId="0" applyNumberFormat="1" applyFont="1" applyFill="1" applyBorder="1" applyProtection="1"/>
    <xf numFmtId="8" fontId="8" fillId="0" borderId="15" xfId="0" applyNumberFormat="1" applyFont="1" applyFill="1" applyBorder="1" applyProtection="1"/>
    <xf numFmtId="0" fontId="6" fillId="0" borderId="0" xfId="0" applyFont="1"/>
    <xf numFmtId="0" fontId="6" fillId="0" borderId="0" xfId="0" applyFont="1" applyFill="1"/>
    <xf numFmtId="37" fontId="2" fillId="0" borderId="0" xfId="2" applyFont="1" applyFill="1"/>
    <xf numFmtId="0" fontId="11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indent="2"/>
    </xf>
    <xf numFmtId="0" fontId="2" fillId="0" borderId="0" xfId="2" quotePrefix="1" applyNumberFormat="1" applyFont="1"/>
    <xf numFmtId="0" fontId="2" fillId="0" borderId="0" xfId="2" applyNumberFormat="1" applyFont="1"/>
    <xf numFmtId="0" fontId="11" fillId="7" borderId="0" xfId="0" applyFont="1" applyFill="1"/>
    <xf numFmtId="37" fontId="21" fillId="0" borderId="0" xfId="3" applyFont="1" applyFill="1"/>
  </cellXfs>
  <cellStyles count="4">
    <cellStyle name="Comma" xfId="1" builtinId="3"/>
    <cellStyle name="Normal" xfId="0" builtinId="0"/>
    <cellStyle name="Normal 3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LEPF%20(protected%20info)/LEPF%202017-2018/Distributions/Final/DFA-LEPF-FINAL-FY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FA-Active-Files\DFA\LEPF\LEPF%202004-2005\LEPF-DIST-M-200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ISTRIBUTIONS"/>
      <sheetName val="FOR FISCAL"/>
      <sheetName val="Counties-2018"/>
      <sheetName val="Muni-2018"/>
      <sheetName val="TRIBAL-2018"/>
      <sheetName val="UNIVERSITIES-20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-2003-04-DISTRIBUTION"/>
      <sheetName val="graph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N149"/>
  <sheetViews>
    <sheetView showGridLines="0" tabSelected="1" topLeftCell="A89" zoomScale="80" zoomScaleNormal="80" workbookViewId="0">
      <selection activeCell="I125" sqref="I125"/>
    </sheetView>
  </sheetViews>
  <sheetFormatPr defaultColWidth="10.85546875" defaultRowHeight="15.75" x14ac:dyDescent="0.25"/>
  <cols>
    <col min="1" max="1" width="3.42578125" style="1" customWidth="1"/>
    <col min="2" max="2" width="36.85546875" style="3" customWidth="1"/>
    <col min="3" max="3" width="3.7109375" style="3" customWidth="1"/>
    <col min="4" max="4" width="12.28515625" style="3" customWidth="1"/>
    <col min="5" max="5" width="10.7109375" style="3" customWidth="1"/>
    <col min="6" max="6" width="14.7109375" style="3" customWidth="1"/>
    <col min="7" max="7" width="11.140625" style="3" customWidth="1"/>
    <col min="8" max="8" width="15.28515625" style="3" customWidth="1"/>
    <col min="9" max="9" width="16" style="3" customWidth="1"/>
    <col min="10" max="10" width="15.7109375" style="3" customWidth="1"/>
    <col min="11" max="11" width="17.42578125" style="4" customWidth="1"/>
    <col min="12" max="12" width="17.85546875" style="4" customWidth="1"/>
    <col min="13" max="13" width="17.7109375" style="3" hidden="1" customWidth="1"/>
    <col min="14" max="14" width="17.5703125" style="3" hidden="1" customWidth="1"/>
    <col min="15" max="16384" width="10.85546875" style="3"/>
  </cols>
  <sheetData>
    <row r="2" spans="1:14" x14ac:dyDescent="0.25">
      <c r="B2" s="2"/>
    </row>
    <row r="3" spans="1:14" ht="18.75" x14ac:dyDescent="0.3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6.5" x14ac:dyDescent="0.25">
      <c r="B6" s="7" t="s">
        <v>3</v>
      </c>
      <c r="C6" s="8"/>
      <c r="D6" s="8"/>
      <c r="E6" s="8"/>
      <c r="F6" s="8"/>
      <c r="G6" s="9"/>
      <c r="H6" s="8"/>
      <c r="I6" s="10"/>
      <c r="J6" s="10"/>
      <c r="K6" s="9"/>
      <c r="L6" s="11"/>
      <c r="M6" s="12" t="s">
        <v>4</v>
      </c>
      <c r="N6" s="12"/>
    </row>
    <row r="7" spans="1:14" ht="16.5" thickBot="1" x14ac:dyDescent="0.3"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4" t="s">
        <v>11</v>
      </c>
      <c r="I7" s="14" t="s">
        <v>12</v>
      </c>
      <c r="J7" s="15" t="s">
        <v>13</v>
      </c>
      <c r="K7" s="16" t="s">
        <v>14</v>
      </c>
      <c r="L7" s="16" t="s">
        <v>15</v>
      </c>
      <c r="M7" s="13" t="s">
        <v>16</v>
      </c>
      <c r="N7" s="13" t="s">
        <v>17</v>
      </c>
    </row>
    <row r="8" spans="1:14" ht="35.450000000000003" customHeight="1" thickTop="1" x14ac:dyDescent="0.25">
      <c r="B8" s="17"/>
      <c r="C8" s="18"/>
      <c r="D8" s="19" t="s">
        <v>18</v>
      </c>
      <c r="E8" s="20"/>
      <c r="F8" s="21" t="s">
        <v>19</v>
      </c>
      <c r="G8" s="22" t="s">
        <v>20</v>
      </c>
      <c r="H8" s="21" t="s">
        <v>21</v>
      </c>
      <c r="I8" s="21" t="s">
        <v>22</v>
      </c>
      <c r="J8" s="21" t="s">
        <v>23</v>
      </c>
      <c r="K8" s="23" t="s">
        <v>19</v>
      </c>
      <c r="L8" s="24" t="s">
        <v>23</v>
      </c>
      <c r="M8" s="25" t="s">
        <v>24</v>
      </c>
      <c r="N8" s="26" t="s">
        <v>25</v>
      </c>
    </row>
    <row r="9" spans="1:14" x14ac:dyDescent="0.25">
      <c r="A9" s="27"/>
      <c r="B9" s="28"/>
      <c r="C9" s="8"/>
      <c r="D9" s="29" t="s">
        <v>26</v>
      </c>
      <c r="E9" s="14" t="s">
        <v>27</v>
      </c>
      <c r="F9" s="14" t="s">
        <v>28</v>
      </c>
      <c r="G9" s="30" t="s">
        <v>29</v>
      </c>
      <c r="H9" s="14" t="s">
        <v>30</v>
      </c>
      <c r="I9" s="14" t="s">
        <v>31</v>
      </c>
      <c r="J9" s="14" t="s">
        <v>19</v>
      </c>
      <c r="K9" s="31" t="s">
        <v>32</v>
      </c>
      <c r="L9" s="32" t="s">
        <v>33</v>
      </c>
      <c r="M9" s="33"/>
      <c r="N9" s="34"/>
    </row>
    <row r="10" spans="1:14" ht="16.5" thickBot="1" x14ac:dyDescent="0.3">
      <c r="A10" s="27"/>
      <c r="B10" s="35" t="s">
        <v>34</v>
      </c>
      <c r="C10" s="36">
        <v>-1</v>
      </c>
      <c r="D10" s="37" t="s">
        <v>35</v>
      </c>
      <c r="E10" s="38" t="s">
        <v>36</v>
      </c>
      <c r="F10" s="38" t="s">
        <v>31</v>
      </c>
      <c r="G10" s="39" t="s">
        <v>37</v>
      </c>
      <c r="H10" s="38" t="s">
        <v>38</v>
      </c>
      <c r="I10" s="38" t="s">
        <v>39</v>
      </c>
      <c r="J10" s="38" t="s">
        <v>40</v>
      </c>
      <c r="K10" s="40" t="s">
        <v>41</v>
      </c>
      <c r="L10" s="41" t="s">
        <v>40</v>
      </c>
      <c r="M10" s="42"/>
      <c r="N10" s="43"/>
    </row>
    <row r="11" spans="1:14" ht="16.5" thickTop="1" x14ac:dyDescent="0.25">
      <c r="A11" s="27"/>
      <c r="B11" s="44"/>
      <c r="C11" s="45"/>
      <c r="D11" s="46"/>
      <c r="E11" s="46"/>
      <c r="F11" s="46"/>
      <c r="G11" s="47"/>
      <c r="H11" s="46"/>
      <c r="I11" s="46"/>
      <c r="J11" s="46"/>
      <c r="K11" s="48"/>
      <c r="L11" s="24"/>
      <c r="M11" s="10"/>
      <c r="N11" s="49"/>
    </row>
    <row r="12" spans="1:14" x14ac:dyDescent="0.25">
      <c r="A12" s="50"/>
      <c r="B12" s="51" t="s">
        <v>42</v>
      </c>
      <c r="C12" s="52" t="s">
        <v>43</v>
      </c>
      <c r="D12" s="53">
        <v>30403</v>
      </c>
      <c r="E12" s="54">
        <v>2</v>
      </c>
      <c r="F12" s="55">
        <v>30000</v>
      </c>
      <c r="G12" s="56">
        <v>53</v>
      </c>
      <c r="H12" s="55">
        <f>G12*600</f>
        <v>31800</v>
      </c>
      <c r="I12" s="55">
        <f t="shared" ref="I12:I76" si="0">H12*1</f>
        <v>31800</v>
      </c>
      <c r="J12" s="57">
        <f t="shared" ref="J12:J76" si="1">F12+I12</f>
        <v>61800</v>
      </c>
      <c r="K12" s="58"/>
      <c r="L12" s="59">
        <f t="shared" ref="L12:L76" si="2">J12-K12</f>
        <v>61800</v>
      </c>
      <c r="M12" s="60">
        <v>0</v>
      </c>
      <c r="N12" s="59">
        <f>L12-M12</f>
        <v>61800</v>
      </c>
    </row>
    <row r="13" spans="1:14" x14ac:dyDescent="0.25">
      <c r="A13" s="61"/>
      <c r="B13" s="62" t="s">
        <v>44</v>
      </c>
      <c r="C13" s="52" t="s">
        <v>43</v>
      </c>
      <c r="D13" s="53">
        <v>545852</v>
      </c>
      <c r="E13" s="54">
        <v>3</v>
      </c>
      <c r="F13" s="55">
        <v>40000</v>
      </c>
      <c r="G13" s="56">
        <v>872</v>
      </c>
      <c r="H13" s="55">
        <f t="shared" ref="H13:H79" si="3">G13*600</f>
        <v>523200</v>
      </c>
      <c r="I13" s="55">
        <f t="shared" si="0"/>
        <v>523200</v>
      </c>
      <c r="J13" s="57">
        <f t="shared" si="1"/>
        <v>563200</v>
      </c>
      <c r="K13" s="58"/>
      <c r="L13" s="59">
        <f t="shared" si="2"/>
        <v>563200</v>
      </c>
      <c r="M13" s="60">
        <v>0</v>
      </c>
      <c r="N13" s="59">
        <f t="shared" ref="N13:N77" si="4">L13-M13</f>
        <v>563200</v>
      </c>
    </row>
    <row r="14" spans="1:14" x14ac:dyDescent="0.25">
      <c r="A14" s="50"/>
      <c r="B14" s="63" t="s">
        <v>45</v>
      </c>
      <c r="C14" s="52" t="s">
        <v>43</v>
      </c>
      <c r="D14" s="53">
        <v>1216</v>
      </c>
      <c r="E14" s="54">
        <v>1</v>
      </c>
      <c r="F14" s="55">
        <v>20000</v>
      </c>
      <c r="G14" s="56">
        <v>4</v>
      </c>
      <c r="H14" s="55">
        <f t="shared" si="3"/>
        <v>2400</v>
      </c>
      <c r="I14" s="55">
        <f t="shared" si="0"/>
        <v>2400</v>
      </c>
      <c r="J14" s="57">
        <f t="shared" si="1"/>
        <v>22400</v>
      </c>
      <c r="K14" s="64">
        <v>0</v>
      </c>
      <c r="L14" s="59">
        <f t="shared" si="2"/>
        <v>22400</v>
      </c>
      <c r="M14" s="60">
        <v>0</v>
      </c>
      <c r="N14" s="59">
        <f t="shared" si="4"/>
        <v>22400</v>
      </c>
    </row>
    <row r="15" spans="1:14" x14ac:dyDescent="0.25">
      <c r="A15" s="50"/>
      <c r="B15" s="65" t="s">
        <v>46</v>
      </c>
      <c r="C15" s="52" t="s">
        <v>43</v>
      </c>
      <c r="D15" s="53">
        <v>9470</v>
      </c>
      <c r="E15" s="54">
        <v>1</v>
      </c>
      <c r="F15" s="55">
        <v>20000</v>
      </c>
      <c r="G15" s="56">
        <v>9</v>
      </c>
      <c r="H15" s="55">
        <f>G15*600</f>
        <v>5400</v>
      </c>
      <c r="I15" s="55">
        <f>H15*1</f>
        <v>5400</v>
      </c>
      <c r="J15" s="57">
        <f>F15+I15</f>
        <v>25400</v>
      </c>
      <c r="K15" s="66"/>
      <c r="L15" s="59">
        <f>J15-K15</f>
        <v>25400</v>
      </c>
      <c r="M15" s="60">
        <v>0</v>
      </c>
      <c r="N15" s="59">
        <f t="shared" si="4"/>
        <v>25400</v>
      </c>
    </row>
    <row r="16" spans="1:14" x14ac:dyDescent="0.25">
      <c r="A16" s="50"/>
      <c r="B16" s="67" t="s">
        <v>47</v>
      </c>
      <c r="C16" s="52" t="s">
        <v>43</v>
      </c>
      <c r="D16" s="53">
        <v>11301</v>
      </c>
      <c r="E16" s="54">
        <v>1</v>
      </c>
      <c r="F16" s="55">
        <v>20000</v>
      </c>
      <c r="G16" s="56">
        <v>29</v>
      </c>
      <c r="H16" s="55">
        <f t="shared" si="3"/>
        <v>17400</v>
      </c>
      <c r="I16" s="55">
        <f t="shared" si="0"/>
        <v>17400</v>
      </c>
      <c r="J16" s="57">
        <f t="shared" si="1"/>
        <v>37400</v>
      </c>
      <c r="K16" s="58"/>
      <c r="L16" s="59">
        <f t="shared" si="2"/>
        <v>37400</v>
      </c>
      <c r="M16" s="60">
        <v>0</v>
      </c>
      <c r="N16" s="59">
        <f t="shared" si="4"/>
        <v>37400</v>
      </c>
    </row>
    <row r="17" spans="1:14" x14ac:dyDescent="0.25">
      <c r="A17" s="50"/>
      <c r="B17" s="63" t="s">
        <v>48</v>
      </c>
      <c r="C17" s="52" t="s">
        <v>43</v>
      </c>
      <c r="D17" s="53">
        <v>6763</v>
      </c>
      <c r="E17" s="54">
        <v>1</v>
      </c>
      <c r="F17" s="55">
        <v>20000</v>
      </c>
      <c r="G17" s="56">
        <v>13</v>
      </c>
      <c r="H17" s="55">
        <f t="shared" si="3"/>
        <v>7800</v>
      </c>
      <c r="I17" s="55">
        <f t="shared" si="0"/>
        <v>7800</v>
      </c>
      <c r="J17" s="57">
        <f t="shared" si="1"/>
        <v>27800</v>
      </c>
      <c r="K17" s="58"/>
      <c r="L17" s="59">
        <f t="shared" si="2"/>
        <v>27800</v>
      </c>
      <c r="M17" s="60">
        <v>0</v>
      </c>
      <c r="N17" s="59">
        <f t="shared" si="4"/>
        <v>27800</v>
      </c>
    </row>
    <row r="18" spans="1:14" x14ac:dyDescent="0.25">
      <c r="A18" s="50"/>
      <c r="B18" s="63" t="s">
        <v>49</v>
      </c>
      <c r="C18" s="52" t="s">
        <v>43</v>
      </c>
      <c r="D18" s="53">
        <v>2328</v>
      </c>
      <c r="E18" s="54">
        <v>1</v>
      </c>
      <c r="F18" s="55">
        <v>20000</v>
      </c>
      <c r="G18" s="56">
        <v>6</v>
      </c>
      <c r="H18" s="55">
        <f t="shared" si="3"/>
        <v>3600</v>
      </c>
      <c r="I18" s="55">
        <f t="shared" si="0"/>
        <v>3600</v>
      </c>
      <c r="J18" s="57">
        <f t="shared" si="1"/>
        <v>23600</v>
      </c>
      <c r="K18" s="68" t="s">
        <v>50</v>
      </c>
      <c r="L18" s="59">
        <f t="shared" si="2"/>
        <v>23600</v>
      </c>
      <c r="M18" s="60">
        <v>0</v>
      </c>
      <c r="N18" s="59">
        <f t="shared" si="4"/>
        <v>23600</v>
      </c>
    </row>
    <row r="19" spans="1:14" x14ac:dyDescent="0.25">
      <c r="A19" s="50"/>
      <c r="B19" s="65" t="s">
        <v>51</v>
      </c>
      <c r="C19" s="52" t="s">
        <v>43</v>
      </c>
      <c r="D19" s="53">
        <v>7269</v>
      </c>
      <c r="E19" s="54">
        <v>1</v>
      </c>
      <c r="F19" s="55">
        <v>20000</v>
      </c>
      <c r="G19" s="56">
        <v>19</v>
      </c>
      <c r="H19" s="55">
        <f t="shared" si="3"/>
        <v>11400</v>
      </c>
      <c r="I19" s="55">
        <f t="shared" si="0"/>
        <v>11400</v>
      </c>
      <c r="J19" s="57">
        <f t="shared" si="1"/>
        <v>31400</v>
      </c>
      <c r="K19" s="58"/>
      <c r="L19" s="59">
        <f t="shared" si="2"/>
        <v>31400</v>
      </c>
      <c r="M19" s="60">
        <v>0</v>
      </c>
      <c r="N19" s="59">
        <f t="shared" si="4"/>
        <v>31400</v>
      </c>
    </row>
    <row r="20" spans="1:14" x14ac:dyDescent="0.25">
      <c r="A20" s="50"/>
      <c r="B20" s="63" t="s">
        <v>52</v>
      </c>
      <c r="C20" s="52" t="s">
        <v>43</v>
      </c>
      <c r="D20" s="53">
        <v>8320</v>
      </c>
      <c r="E20" s="54">
        <v>1</v>
      </c>
      <c r="F20" s="55">
        <v>20000</v>
      </c>
      <c r="G20" s="56">
        <v>22</v>
      </c>
      <c r="H20" s="55">
        <f t="shared" si="3"/>
        <v>13200</v>
      </c>
      <c r="I20" s="55">
        <f t="shared" si="0"/>
        <v>13200</v>
      </c>
      <c r="J20" s="57">
        <f t="shared" si="1"/>
        <v>33200</v>
      </c>
      <c r="K20" s="58"/>
      <c r="L20" s="59">
        <f t="shared" si="2"/>
        <v>33200</v>
      </c>
      <c r="M20" s="60">
        <v>0</v>
      </c>
      <c r="N20" s="59">
        <f t="shared" si="4"/>
        <v>33200</v>
      </c>
    </row>
    <row r="21" spans="1:14" x14ac:dyDescent="0.25">
      <c r="A21" s="50"/>
      <c r="B21" s="62" t="s">
        <v>53</v>
      </c>
      <c r="C21" s="52" t="s">
        <v>43</v>
      </c>
      <c r="D21" s="53">
        <v>8112</v>
      </c>
      <c r="E21" s="54">
        <v>1</v>
      </c>
      <c r="F21" s="55">
        <v>20000</v>
      </c>
      <c r="G21" s="56">
        <v>18</v>
      </c>
      <c r="H21" s="55">
        <f t="shared" si="3"/>
        <v>10800</v>
      </c>
      <c r="I21" s="55">
        <f t="shared" si="0"/>
        <v>10800</v>
      </c>
      <c r="J21" s="57">
        <f t="shared" si="1"/>
        <v>30800</v>
      </c>
      <c r="K21" s="58" t="s">
        <v>50</v>
      </c>
      <c r="L21" s="59">
        <f t="shared" si="2"/>
        <v>30800</v>
      </c>
      <c r="M21" s="60">
        <v>0</v>
      </c>
      <c r="N21" s="59">
        <f t="shared" si="4"/>
        <v>30800</v>
      </c>
    </row>
    <row r="22" spans="1:14" x14ac:dyDescent="0.25">
      <c r="A22" s="50"/>
      <c r="B22" s="69" t="s">
        <v>54</v>
      </c>
      <c r="C22" s="52" t="s">
        <v>43</v>
      </c>
      <c r="D22" s="53">
        <v>3904</v>
      </c>
      <c r="E22" s="54">
        <v>1</v>
      </c>
      <c r="F22" s="55">
        <v>20000</v>
      </c>
      <c r="G22" s="56">
        <v>13</v>
      </c>
      <c r="H22" s="55">
        <f t="shared" si="3"/>
        <v>7800</v>
      </c>
      <c r="I22" s="55">
        <f t="shared" si="0"/>
        <v>7800</v>
      </c>
      <c r="J22" s="57">
        <f t="shared" si="1"/>
        <v>27800</v>
      </c>
      <c r="K22" s="58"/>
      <c r="L22" s="59">
        <f t="shared" si="2"/>
        <v>27800</v>
      </c>
      <c r="M22" s="60">
        <v>0</v>
      </c>
      <c r="N22" s="59">
        <f t="shared" si="4"/>
        <v>27800</v>
      </c>
    </row>
    <row r="23" spans="1:14" x14ac:dyDescent="0.25">
      <c r="A23" s="50"/>
      <c r="B23" s="69" t="s">
        <v>55</v>
      </c>
      <c r="C23" s="52" t="s">
        <v>43</v>
      </c>
      <c r="D23" s="53">
        <v>1489</v>
      </c>
      <c r="E23" s="54">
        <v>1</v>
      </c>
      <c r="F23" s="55">
        <v>20000</v>
      </c>
      <c r="G23" s="56">
        <v>3</v>
      </c>
      <c r="H23" s="55">
        <f t="shared" si="3"/>
        <v>1800</v>
      </c>
      <c r="I23" s="55">
        <f t="shared" si="0"/>
        <v>1800</v>
      </c>
      <c r="J23" s="57">
        <f t="shared" si="1"/>
        <v>21800</v>
      </c>
      <c r="K23" s="64">
        <v>13881</v>
      </c>
      <c r="L23" s="59">
        <f t="shared" si="2"/>
        <v>7919</v>
      </c>
      <c r="M23" s="60">
        <v>0</v>
      </c>
      <c r="N23" s="59">
        <f t="shared" si="4"/>
        <v>7919</v>
      </c>
    </row>
    <row r="24" spans="1:14" x14ac:dyDescent="0.25">
      <c r="A24" s="50"/>
      <c r="B24" s="62" t="s">
        <v>56</v>
      </c>
      <c r="C24" s="52" t="s">
        <v>43</v>
      </c>
      <c r="D24" s="53">
        <v>26138</v>
      </c>
      <c r="E24" s="54">
        <v>2</v>
      </c>
      <c r="F24" s="55">
        <v>30000</v>
      </c>
      <c r="G24" s="56">
        <v>57</v>
      </c>
      <c r="H24" s="55">
        <f t="shared" si="3"/>
        <v>34200</v>
      </c>
      <c r="I24" s="55">
        <f t="shared" si="0"/>
        <v>34200</v>
      </c>
      <c r="J24" s="57">
        <f t="shared" si="1"/>
        <v>64200</v>
      </c>
      <c r="K24" s="58"/>
      <c r="L24" s="59">
        <f t="shared" si="2"/>
        <v>64200</v>
      </c>
      <c r="M24" s="60">
        <v>0</v>
      </c>
      <c r="N24" s="59">
        <f t="shared" si="4"/>
        <v>64200</v>
      </c>
    </row>
    <row r="25" spans="1:14" x14ac:dyDescent="0.25">
      <c r="A25" s="50"/>
      <c r="B25" s="69" t="s">
        <v>57</v>
      </c>
      <c r="C25" s="70" t="s">
        <v>43</v>
      </c>
      <c r="D25" s="53">
        <v>996</v>
      </c>
      <c r="E25" s="71">
        <v>1</v>
      </c>
      <c r="F25" s="55">
        <v>20000</v>
      </c>
      <c r="G25" s="56">
        <v>3</v>
      </c>
      <c r="H25" s="55">
        <f t="shared" si="3"/>
        <v>1800</v>
      </c>
      <c r="I25" s="72">
        <f t="shared" si="0"/>
        <v>1800</v>
      </c>
      <c r="J25" s="57">
        <f t="shared" si="1"/>
        <v>21800</v>
      </c>
      <c r="K25" s="73"/>
      <c r="L25" s="74">
        <f t="shared" si="2"/>
        <v>21800</v>
      </c>
      <c r="M25" s="60">
        <v>0</v>
      </c>
      <c r="N25" s="59">
        <f t="shared" si="4"/>
        <v>21800</v>
      </c>
    </row>
    <row r="26" spans="1:14" x14ac:dyDescent="0.25">
      <c r="A26" s="50"/>
      <c r="B26" s="75" t="s">
        <v>58</v>
      </c>
      <c r="C26" s="52" t="s">
        <v>59</v>
      </c>
      <c r="D26" s="76" t="s">
        <v>60</v>
      </c>
      <c r="E26" s="76" t="s">
        <v>60</v>
      </c>
      <c r="F26" s="55">
        <v>0</v>
      </c>
      <c r="G26" s="76" t="s">
        <v>60</v>
      </c>
      <c r="H26" s="55">
        <f t="shared" si="3"/>
        <v>0</v>
      </c>
      <c r="I26" s="55">
        <f t="shared" si="0"/>
        <v>0</v>
      </c>
      <c r="J26" s="57">
        <f t="shared" si="1"/>
        <v>0</v>
      </c>
      <c r="K26" s="58"/>
      <c r="L26" s="59">
        <f t="shared" si="2"/>
        <v>0</v>
      </c>
      <c r="M26" s="60">
        <v>0</v>
      </c>
      <c r="N26" s="59">
        <f t="shared" si="4"/>
        <v>0</v>
      </c>
    </row>
    <row r="27" spans="1:14" x14ac:dyDescent="0.25">
      <c r="A27" s="50"/>
      <c r="B27" s="51" t="s">
        <v>61</v>
      </c>
      <c r="C27" s="70" t="s">
        <v>43</v>
      </c>
      <c r="D27" s="53">
        <v>1022</v>
      </c>
      <c r="E27" s="71">
        <v>1</v>
      </c>
      <c r="F27" s="55">
        <v>20000</v>
      </c>
      <c r="G27" s="56">
        <v>0</v>
      </c>
      <c r="H27" s="55">
        <f t="shared" si="3"/>
        <v>0</v>
      </c>
      <c r="I27" s="72">
        <f t="shared" si="0"/>
        <v>0</v>
      </c>
      <c r="J27" s="57">
        <f t="shared" si="1"/>
        <v>20000</v>
      </c>
      <c r="K27" s="73"/>
      <c r="L27" s="74">
        <f t="shared" si="2"/>
        <v>20000</v>
      </c>
      <c r="M27" s="60">
        <v>0</v>
      </c>
      <c r="N27" s="59">
        <f t="shared" si="4"/>
        <v>20000</v>
      </c>
    </row>
    <row r="28" spans="1:14" x14ac:dyDescent="0.25">
      <c r="A28" s="50"/>
      <c r="B28" s="62" t="s">
        <v>62</v>
      </c>
      <c r="C28" s="52" t="s">
        <v>43</v>
      </c>
      <c r="D28" s="53">
        <v>1021</v>
      </c>
      <c r="E28" s="54">
        <v>1</v>
      </c>
      <c r="F28" s="55">
        <v>20000</v>
      </c>
      <c r="G28" s="56">
        <v>2</v>
      </c>
      <c r="H28" s="55">
        <f t="shared" si="3"/>
        <v>1200</v>
      </c>
      <c r="I28" s="55">
        <f t="shared" si="0"/>
        <v>1200</v>
      </c>
      <c r="J28" s="57">
        <f t="shared" si="1"/>
        <v>21200</v>
      </c>
      <c r="K28" s="64">
        <v>16845</v>
      </c>
      <c r="L28" s="59">
        <f t="shared" si="2"/>
        <v>4355</v>
      </c>
      <c r="M28" s="60">
        <v>0</v>
      </c>
      <c r="N28" s="59">
        <f t="shared" si="4"/>
        <v>4355</v>
      </c>
    </row>
    <row r="29" spans="1:14" x14ac:dyDescent="0.25">
      <c r="A29" s="50"/>
      <c r="B29" s="69" t="s">
        <v>63</v>
      </c>
      <c r="C29" s="52" t="s">
        <v>43</v>
      </c>
      <c r="D29" s="53">
        <v>2980</v>
      </c>
      <c r="E29" s="54">
        <v>1</v>
      </c>
      <c r="F29" s="55">
        <v>20000</v>
      </c>
      <c r="G29" s="56">
        <v>7</v>
      </c>
      <c r="H29" s="55">
        <f t="shared" si="3"/>
        <v>4200</v>
      </c>
      <c r="I29" s="55">
        <f t="shared" si="0"/>
        <v>4200</v>
      </c>
      <c r="J29" s="57">
        <f t="shared" si="1"/>
        <v>24200</v>
      </c>
      <c r="K29" s="58"/>
      <c r="L29" s="59">
        <f t="shared" si="2"/>
        <v>24200</v>
      </c>
      <c r="M29" s="60">
        <v>0</v>
      </c>
      <c r="N29" s="59">
        <f t="shared" si="4"/>
        <v>24200</v>
      </c>
    </row>
    <row r="30" spans="1:14" x14ac:dyDescent="0.25">
      <c r="A30" s="50"/>
      <c r="B30" s="62" t="s">
        <v>64</v>
      </c>
      <c r="C30" s="70" t="s">
        <v>43</v>
      </c>
      <c r="D30" s="53">
        <v>674</v>
      </c>
      <c r="E30" s="71">
        <v>1</v>
      </c>
      <c r="F30" s="55">
        <v>20000</v>
      </c>
      <c r="G30" s="56">
        <v>3</v>
      </c>
      <c r="H30" s="55">
        <f t="shared" si="3"/>
        <v>1800</v>
      </c>
      <c r="I30" s="72">
        <f t="shared" si="0"/>
        <v>1800</v>
      </c>
      <c r="J30" s="57">
        <f t="shared" si="1"/>
        <v>21800</v>
      </c>
      <c r="K30" s="58" t="s">
        <v>50</v>
      </c>
      <c r="L30" s="74">
        <f t="shared" si="2"/>
        <v>21800</v>
      </c>
      <c r="M30" s="60">
        <v>0</v>
      </c>
      <c r="N30" s="59">
        <f t="shared" si="4"/>
        <v>21800</v>
      </c>
    </row>
    <row r="31" spans="1:14" x14ac:dyDescent="0.25">
      <c r="A31" s="50"/>
      <c r="B31" s="62" t="s">
        <v>65</v>
      </c>
      <c r="C31" s="52" t="s">
        <v>43</v>
      </c>
      <c r="D31" s="53">
        <v>37775</v>
      </c>
      <c r="E31" s="54">
        <v>2</v>
      </c>
      <c r="F31" s="55">
        <v>30000</v>
      </c>
      <c r="G31" s="56">
        <v>52</v>
      </c>
      <c r="H31" s="55">
        <f t="shared" si="3"/>
        <v>31200</v>
      </c>
      <c r="I31" s="55">
        <f t="shared" si="0"/>
        <v>31200</v>
      </c>
      <c r="J31" s="57">
        <f t="shared" si="1"/>
        <v>61200</v>
      </c>
      <c r="K31" s="58"/>
      <c r="L31" s="59">
        <f t="shared" si="2"/>
        <v>61200</v>
      </c>
      <c r="M31" s="60">
        <v>0</v>
      </c>
      <c r="N31" s="59">
        <f t="shared" si="4"/>
        <v>61200</v>
      </c>
    </row>
    <row r="32" spans="1:14" x14ac:dyDescent="0.25">
      <c r="A32" s="50"/>
      <c r="B32" s="62" t="s">
        <v>66</v>
      </c>
      <c r="C32" s="70" t="s">
        <v>43</v>
      </c>
      <c r="D32" s="53">
        <v>1664</v>
      </c>
      <c r="E32" s="71">
        <v>1</v>
      </c>
      <c r="F32" s="55">
        <v>20000</v>
      </c>
      <c r="G32" s="56">
        <v>0</v>
      </c>
      <c r="H32" s="55">
        <f t="shared" si="3"/>
        <v>0</v>
      </c>
      <c r="I32" s="72">
        <f t="shared" si="0"/>
        <v>0</v>
      </c>
      <c r="J32" s="57">
        <f t="shared" si="1"/>
        <v>20000</v>
      </c>
      <c r="K32" s="73"/>
      <c r="L32" s="74">
        <f t="shared" si="2"/>
        <v>20000</v>
      </c>
      <c r="M32" s="60">
        <v>0</v>
      </c>
      <c r="N32" s="59">
        <f t="shared" si="4"/>
        <v>20000</v>
      </c>
    </row>
    <row r="33" spans="1:14" x14ac:dyDescent="0.25">
      <c r="A33" s="50"/>
      <c r="B33" s="75" t="s">
        <v>67</v>
      </c>
      <c r="C33" s="52" t="s">
        <v>59</v>
      </c>
      <c r="D33" s="76" t="s">
        <v>60</v>
      </c>
      <c r="E33" s="76" t="s">
        <v>60</v>
      </c>
      <c r="F33" s="55">
        <v>0</v>
      </c>
      <c r="G33" s="76" t="s">
        <v>60</v>
      </c>
      <c r="H33" s="55">
        <f t="shared" si="3"/>
        <v>0</v>
      </c>
      <c r="I33" s="55">
        <f t="shared" si="0"/>
        <v>0</v>
      </c>
      <c r="J33" s="57">
        <f t="shared" si="1"/>
        <v>0</v>
      </c>
      <c r="K33" s="58"/>
      <c r="L33" s="59">
        <f t="shared" si="2"/>
        <v>0</v>
      </c>
      <c r="M33" s="60">
        <v>0</v>
      </c>
      <c r="N33" s="59">
        <f t="shared" si="4"/>
        <v>0</v>
      </c>
    </row>
    <row r="34" spans="1:14" x14ac:dyDescent="0.25">
      <c r="A34" s="50"/>
      <c r="B34" s="62" t="s">
        <v>68</v>
      </c>
      <c r="C34" s="52" t="s">
        <v>43</v>
      </c>
      <c r="D34" s="53">
        <v>8329</v>
      </c>
      <c r="E34" s="54">
        <v>1</v>
      </c>
      <c r="F34" s="55">
        <v>20000</v>
      </c>
      <c r="G34" s="56">
        <v>15</v>
      </c>
      <c r="H34" s="55">
        <f t="shared" si="3"/>
        <v>9000</v>
      </c>
      <c r="I34" s="55">
        <f t="shared" si="0"/>
        <v>9000</v>
      </c>
      <c r="J34" s="57">
        <f t="shared" si="1"/>
        <v>29000</v>
      </c>
      <c r="K34" s="58"/>
      <c r="L34" s="59">
        <f t="shared" si="2"/>
        <v>29000</v>
      </c>
      <c r="M34" s="60">
        <v>0</v>
      </c>
      <c r="N34" s="59">
        <f t="shared" si="4"/>
        <v>29000</v>
      </c>
    </row>
    <row r="35" spans="1:14" x14ac:dyDescent="0.25">
      <c r="A35" s="50"/>
      <c r="B35" s="62" t="s">
        <v>69</v>
      </c>
      <c r="C35" s="52" t="s">
        <v>43</v>
      </c>
      <c r="D35" s="53">
        <v>731</v>
      </c>
      <c r="E35" s="54">
        <v>1</v>
      </c>
      <c r="F35" s="55">
        <v>20000</v>
      </c>
      <c r="G35" s="56">
        <v>5</v>
      </c>
      <c r="H35" s="55">
        <f t="shared" si="3"/>
        <v>3000</v>
      </c>
      <c r="I35" s="55">
        <f t="shared" si="0"/>
        <v>3000</v>
      </c>
      <c r="J35" s="57">
        <f t="shared" si="1"/>
        <v>23000</v>
      </c>
      <c r="K35" s="58"/>
      <c r="L35" s="59">
        <f t="shared" si="2"/>
        <v>23000</v>
      </c>
      <c r="M35" s="60">
        <v>0</v>
      </c>
      <c r="N35" s="59">
        <f t="shared" si="4"/>
        <v>23000</v>
      </c>
    </row>
    <row r="36" spans="1:14" x14ac:dyDescent="0.25">
      <c r="A36" s="50"/>
      <c r="B36" s="62" t="s">
        <v>70</v>
      </c>
      <c r="C36" s="52" t="s">
        <v>43</v>
      </c>
      <c r="D36" s="53">
        <v>14855</v>
      </c>
      <c r="E36" s="54">
        <v>1</v>
      </c>
      <c r="F36" s="55">
        <v>20000</v>
      </c>
      <c r="G36" s="56">
        <v>32</v>
      </c>
      <c r="H36" s="55">
        <f t="shared" si="3"/>
        <v>19200</v>
      </c>
      <c r="I36" s="55">
        <f t="shared" si="0"/>
        <v>19200</v>
      </c>
      <c r="J36" s="57">
        <f t="shared" si="1"/>
        <v>39200</v>
      </c>
      <c r="K36" s="58"/>
      <c r="L36" s="59">
        <f t="shared" si="2"/>
        <v>39200</v>
      </c>
      <c r="M36" s="60">
        <v>0</v>
      </c>
      <c r="N36" s="59">
        <f t="shared" si="4"/>
        <v>39200</v>
      </c>
    </row>
    <row r="37" spans="1:14" x14ac:dyDescent="0.25">
      <c r="A37" s="50"/>
      <c r="B37" s="62" t="s">
        <v>71</v>
      </c>
      <c r="C37" s="52" t="s">
        <v>43</v>
      </c>
      <c r="D37" s="53">
        <v>143</v>
      </c>
      <c r="E37" s="54">
        <v>1</v>
      </c>
      <c r="F37" s="55">
        <v>20000</v>
      </c>
      <c r="G37" s="56">
        <v>0</v>
      </c>
      <c r="H37" s="55">
        <f t="shared" si="3"/>
        <v>0</v>
      </c>
      <c r="I37" s="55">
        <f t="shared" si="0"/>
        <v>0</v>
      </c>
      <c r="J37" s="57">
        <f t="shared" si="1"/>
        <v>20000</v>
      </c>
      <c r="K37" s="58"/>
      <c r="L37" s="59">
        <f t="shared" si="2"/>
        <v>20000</v>
      </c>
      <c r="M37" s="60">
        <v>0</v>
      </c>
      <c r="N37" s="59">
        <f t="shared" si="4"/>
        <v>20000</v>
      </c>
    </row>
    <row r="38" spans="1:14" x14ac:dyDescent="0.25">
      <c r="A38" s="50"/>
      <c r="B38" s="51" t="s">
        <v>72</v>
      </c>
      <c r="C38" s="52" t="s">
        <v>43</v>
      </c>
      <c r="D38" s="53">
        <v>1266</v>
      </c>
      <c r="E38" s="54">
        <v>1</v>
      </c>
      <c r="F38" s="55">
        <v>20000</v>
      </c>
      <c r="G38" s="56">
        <v>4</v>
      </c>
      <c r="H38" s="55">
        <f t="shared" si="3"/>
        <v>2400</v>
      </c>
      <c r="I38" s="55">
        <f t="shared" si="0"/>
        <v>2400</v>
      </c>
      <c r="J38" s="57">
        <f t="shared" si="1"/>
        <v>22400</v>
      </c>
      <c r="K38" s="58"/>
      <c r="L38" s="59">
        <f t="shared" si="2"/>
        <v>22400</v>
      </c>
      <c r="M38" s="60">
        <v>0</v>
      </c>
      <c r="N38" s="59">
        <f t="shared" si="4"/>
        <v>22400</v>
      </c>
    </row>
    <row r="39" spans="1:14" x14ac:dyDescent="0.25">
      <c r="A39" s="50"/>
      <c r="B39" s="75" t="s">
        <v>73</v>
      </c>
      <c r="C39" s="52" t="s">
        <v>59</v>
      </c>
      <c r="D39" s="76" t="s">
        <v>60</v>
      </c>
      <c r="E39" s="76" t="s">
        <v>60</v>
      </c>
      <c r="F39" s="55">
        <v>0</v>
      </c>
      <c r="G39" s="76" t="s">
        <v>60</v>
      </c>
      <c r="H39" s="55">
        <f t="shared" si="3"/>
        <v>0</v>
      </c>
      <c r="I39" s="55">
        <f t="shared" si="0"/>
        <v>0</v>
      </c>
      <c r="J39" s="57">
        <f t="shared" si="1"/>
        <v>0</v>
      </c>
      <c r="K39" s="58"/>
      <c r="L39" s="59">
        <f t="shared" si="2"/>
        <v>0</v>
      </c>
      <c r="M39" s="60">
        <v>0</v>
      </c>
      <c r="N39" s="59">
        <f t="shared" si="4"/>
        <v>0</v>
      </c>
    </row>
    <row r="40" spans="1:14" x14ac:dyDescent="0.25">
      <c r="A40" s="77"/>
      <c r="B40" s="67" t="s">
        <v>74</v>
      </c>
      <c r="C40" s="52" t="s">
        <v>59</v>
      </c>
      <c r="D40" s="53">
        <v>290</v>
      </c>
      <c r="E40" s="54">
        <v>1</v>
      </c>
      <c r="F40" s="55">
        <v>20000</v>
      </c>
      <c r="G40" s="78">
        <v>0</v>
      </c>
      <c r="H40" s="55">
        <f t="shared" si="3"/>
        <v>0</v>
      </c>
      <c r="I40" s="55">
        <f t="shared" si="0"/>
        <v>0</v>
      </c>
      <c r="J40" s="57">
        <f t="shared" si="1"/>
        <v>20000</v>
      </c>
      <c r="K40" s="58"/>
      <c r="L40" s="59">
        <f t="shared" si="2"/>
        <v>20000</v>
      </c>
      <c r="M40" s="60">
        <v>0</v>
      </c>
      <c r="N40" s="59">
        <f t="shared" si="4"/>
        <v>20000</v>
      </c>
    </row>
    <row r="41" spans="1:14" x14ac:dyDescent="0.25">
      <c r="A41" s="79"/>
      <c r="B41" s="63" t="s">
        <v>75</v>
      </c>
      <c r="C41" s="52" t="s">
        <v>43</v>
      </c>
      <c r="D41" s="53">
        <v>3735</v>
      </c>
      <c r="E41" s="54">
        <v>1</v>
      </c>
      <c r="F41" s="55">
        <v>20000</v>
      </c>
      <c r="G41" s="78">
        <v>8</v>
      </c>
      <c r="H41" s="55">
        <f t="shared" si="3"/>
        <v>4800</v>
      </c>
      <c r="I41" s="72">
        <f t="shared" si="0"/>
        <v>4800</v>
      </c>
      <c r="J41" s="57">
        <f>F41+I41</f>
        <v>24800</v>
      </c>
      <c r="K41" s="73"/>
      <c r="L41" s="74">
        <f>J41-K41</f>
        <v>24800</v>
      </c>
      <c r="M41" s="60">
        <v>0</v>
      </c>
      <c r="N41" s="59">
        <f t="shared" si="4"/>
        <v>24800</v>
      </c>
    </row>
    <row r="42" spans="1:14" x14ac:dyDescent="0.25">
      <c r="A42" s="50"/>
      <c r="B42" s="51" t="s">
        <v>76</v>
      </c>
      <c r="C42" s="52" t="s">
        <v>43</v>
      </c>
      <c r="D42" s="53">
        <v>1431</v>
      </c>
      <c r="E42" s="54">
        <v>1</v>
      </c>
      <c r="F42" s="55">
        <v>20000</v>
      </c>
      <c r="G42" s="78">
        <v>1</v>
      </c>
      <c r="H42" s="55">
        <f t="shared" si="3"/>
        <v>600</v>
      </c>
      <c r="I42" s="55">
        <f t="shared" si="0"/>
        <v>600</v>
      </c>
      <c r="J42" s="57">
        <f t="shared" si="1"/>
        <v>20600</v>
      </c>
      <c r="K42" s="58"/>
      <c r="L42" s="59">
        <f t="shared" si="2"/>
        <v>20600</v>
      </c>
      <c r="M42" s="60">
        <v>0</v>
      </c>
      <c r="N42" s="59">
        <f t="shared" si="4"/>
        <v>20600</v>
      </c>
    </row>
    <row r="43" spans="1:14" x14ac:dyDescent="0.25">
      <c r="A43" s="50"/>
      <c r="B43" s="62" t="s">
        <v>77</v>
      </c>
      <c r="C43" s="52" t="s">
        <v>43</v>
      </c>
      <c r="D43" s="53">
        <v>197</v>
      </c>
      <c r="E43" s="54">
        <v>1</v>
      </c>
      <c r="F43" s="55">
        <v>20000</v>
      </c>
      <c r="G43" s="56">
        <v>0</v>
      </c>
      <c r="H43" s="55">
        <f t="shared" si="3"/>
        <v>0</v>
      </c>
      <c r="I43" s="55">
        <f t="shared" si="0"/>
        <v>0</v>
      </c>
      <c r="J43" s="57">
        <f t="shared" si="1"/>
        <v>20000</v>
      </c>
      <c r="K43" s="58"/>
      <c r="L43" s="59">
        <f t="shared" si="2"/>
        <v>20000</v>
      </c>
      <c r="M43" s="60">
        <v>0</v>
      </c>
      <c r="N43" s="59">
        <f t="shared" si="4"/>
        <v>20000</v>
      </c>
    </row>
    <row r="44" spans="1:14" x14ac:dyDescent="0.25">
      <c r="A44" s="50"/>
      <c r="B44" s="75" t="s">
        <v>78</v>
      </c>
      <c r="C44" s="52" t="s">
        <v>59</v>
      </c>
      <c r="D44" s="76" t="s">
        <v>60</v>
      </c>
      <c r="E44" s="76" t="s">
        <v>60</v>
      </c>
      <c r="F44" s="55">
        <v>0</v>
      </c>
      <c r="G44" s="76" t="s">
        <v>60</v>
      </c>
      <c r="H44" s="55">
        <f t="shared" si="3"/>
        <v>0</v>
      </c>
      <c r="I44" s="55">
        <f t="shared" si="0"/>
        <v>0</v>
      </c>
      <c r="J44" s="57">
        <f t="shared" si="1"/>
        <v>0</v>
      </c>
      <c r="K44" s="58"/>
      <c r="L44" s="59">
        <f t="shared" si="2"/>
        <v>0</v>
      </c>
      <c r="M44" s="60">
        <v>0</v>
      </c>
      <c r="N44" s="59">
        <f t="shared" si="4"/>
        <v>0</v>
      </c>
    </row>
    <row r="45" spans="1:14" x14ac:dyDescent="0.25">
      <c r="A45" s="50"/>
      <c r="B45" s="62" t="s">
        <v>79</v>
      </c>
      <c r="C45" s="52" t="s">
        <v>43</v>
      </c>
      <c r="D45" s="53">
        <v>10224</v>
      </c>
      <c r="E45" s="54">
        <v>1</v>
      </c>
      <c r="F45" s="55">
        <v>20000</v>
      </c>
      <c r="G45" s="56">
        <v>23</v>
      </c>
      <c r="H45" s="55">
        <f t="shared" si="3"/>
        <v>13800</v>
      </c>
      <c r="I45" s="55">
        <f t="shared" si="0"/>
        <v>13800</v>
      </c>
      <c r="J45" s="57">
        <f t="shared" si="1"/>
        <v>33800</v>
      </c>
      <c r="K45" s="58"/>
      <c r="L45" s="59">
        <f t="shared" si="2"/>
        <v>33800</v>
      </c>
      <c r="M45" s="60">
        <v>0</v>
      </c>
      <c r="N45" s="59">
        <f t="shared" si="4"/>
        <v>33800</v>
      </c>
    </row>
    <row r="46" spans="1:14" x14ac:dyDescent="0.25">
      <c r="A46" s="50"/>
      <c r="B46" s="62" t="s">
        <v>80</v>
      </c>
      <c r="C46" s="52" t="s">
        <v>43</v>
      </c>
      <c r="D46" s="53">
        <v>1655</v>
      </c>
      <c r="E46" s="54">
        <v>1</v>
      </c>
      <c r="F46" s="55">
        <v>20000</v>
      </c>
      <c r="G46" s="56">
        <v>4</v>
      </c>
      <c r="H46" s="55">
        <f t="shared" si="3"/>
        <v>2400</v>
      </c>
      <c r="I46" s="55">
        <f t="shared" si="0"/>
        <v>2400</v>
      </c>
      <c r="J46" s="57">
        <f t="shared" si="1"/>
        <v>22400</v>
      </c>
      <c r="K46" s="58"/>
      <c r="L46" s="59">
        <f t="shared" si="2"/>
        <v>22400</v>
      </c>
      <c r="M46" s="60">
        <v>0</v>
      </c>
      <c r="N46" s="59">
        <f t="shared" si="4"/>
        <v>22400</v>
      </c>
    </row>
    <row r="47" spans="1:14" x14ac:dyDescent="0.25">
      <c r="A47" s="61"/>
      <c r="B47" s="69" t="s">
        <v>81</v>
      </c>
      <c r="C47" s="52" t="s">
        <v>43</v>
      </c>
      <c r="D47" s="53">
        <v>2922</v>
      </c>
      <c r="E47" s="54">
        <v>1</v>
      </c>
      <c r="F47" s="55">
        <v>20000</v>
      </c>
      <c r="G47" s="56">
        <v>7</v>
      </c>
      <c r="H47" s="55">
        <f t="shared" si="3"/>
        <v>4200</v>
      </c>
      <c r="I47" s="55">
        <f t="shared" si="0"/>
        <v>4200</v>
      </c>
      <c r="J47" s="57">
        <f t="shared" si="1"/>
        <v>24200</v>
      </c>
      <c r="K47" s="58"/>
      <c r="L47" s="59">
        <f t="shared" si="2"/>
        <v>24200</v>
      </c>
      <c r="M47" s="60">
        <v>0</v>
      </c>
      <c r="N47" s="59">
        <f t="shared" si="4"/>
        <v>24200</v>
      </c>
    </row>
    <row r="48" spans="1:14" x14ac:dyDescent="0.25">
      <c r="A48" s="61"/>
      <c r="B48" s="62" t="s">
        <v>82</v>
      </c>
      <c r="C48" s="70" t="s">
        <v>43</v>
      </c>
      <c r="D48" s="53">
        <v>45877</v>
      </c>
      <c r="E48" s="54">
        <v>2</v>
      </c>
      <c r="F48" s="55">
        <v>30000</v>
      </c>
      <c r="G48" s="56">
        <v>135</v>
      </c>
      <c r="H48" s="55">
        <f t="shared" si="3"/>
        <v>81000</v>
      </c>
      <c r="I48" s="72">
        <f t="shared" si="0"/>
        <v>81000</v>
      </c>
      <c r="J48" s="57">
        <f t="shared" si="1"/>
        <v>111000</v>
      </c>
      <c r="K48" s="73"/>
      <c r="L48" s="74">
        <f t="shared" si="2"/>
        <v>111000</v>
      </c>
      <c r="M48" s="60">
        <v>0</v>
      </c>
      <c r="N48" s="59">
        <f t="shared" si="4"/>
        <v>111000</v>
      </c>
    </row>
    <row r="49" spans="1:14" x14ac:dyDescent="0.25">
      <c r="A49" s="50"/>
      <c r="B49" s="75" t="s">
        <v>83</v>
      </c>
      <c r="C49" s="52" t="s">
        <v>59</v>
      </c>
      <c r="D49" s="76" t="s">
        <v>60</v>
      </c>
      <c r="E49" s="76" t="s">
        <v>60</v>
      </c>
      <c r="F49" s="55">
        <v>0</v>
      </c>
      <c r="G49" s="76" t="s">
        <v>60</v>
      </c>
      <c r="H49" s="55">
        <f t="shared" si="3"/>
        <v>0</v>
      </c>
      <c r="I49" s="55">
        <f t="shared" si="0"/>
        <v>0</v>
      </c>
      <c r="J49" s="57">
        <f t="shared" si="1"/>
        <v>0</v>
      </c>
      <c r="K49" s="66"/>
      <c r="L49" s="59">
        <f t="shared" si="2"/>
        <v>0</v>
      </c>
      <c r="M49" s="60">
        <v>0</v>
      </c>
      <c r="N49" s="59">
        <f t="shared" si="4"/>
        <v>0</v>
      </c>
    </row>
    <row r="50" spans="1:14" x14ac:dyDescent="0.25">
      <c r="A50" s="50"/>
      <c r="B50" s="62" t="s">
        <v>84</v>
      </c>
      <c r="C50" s="52" t="s">
        <v>59</v>
      </c>
      <c r="D50" s="53">
        <v>56</v>
      </c>
      <c r="E50" s="54">
        <v>1</v>
      </c>
      <c r="F50" s="55">
        <v>20000</v>
      </c>
      <c r="G50" s="56">
        <v>0</v>
      </c>
      <c r="H50" s="55">
        <f t="shared" si="3"/>
        <v>0</v>
      </c>
      <c r="I50" s="55">
        <f t="shared" si="0"/>
        <v>0</v>
      </c>
      <c r="J50" s="57">
        <f t="shared" si="1"/>
        <v>20000</v>
      </c>
      <c r="K50" s="66"/>
      <c r="L50" s="59">
        <f t="shared" si="2"/>
        <v>20000</v>
      </c>
      <c r="M50" s="60">
        <v>0</v>
      </c>
      <c r="N50" s="59">
        <f t="shared" si="4"/>
        <v>20000</v>
      </c>
    </row>
    <row r="51" spans="1:14" x14ac:dyDescent="0.25">
      <c r="A51" s="50"/>
      <c r="B51" s="80" t="s">
        <v>85</v>
      </c>
      <c r="C51" s="52" t="s">
        <v>43</v>
      </c>
      <c r="D51" s="53">
        <v>1031</v>
      </c>
      <c r="E51" s="54">
        <v>1</v>
      </c>
      <c r="F51" s="55">
        <v>20000</v>
      </c>
      <c r="G51" s="56">
        <v>2</v>
      </c>
      <c r="H51" s="55">
        <f t="shared" si="3"/>
        <v>1200</v>
      </c>
      <c r="I51" s="55">
        <f t="shared" si="0"/>
        <v>1200</v>
      </c>
      <c r="J51" s="57">
        <f t="shared" si="1"/>
        <v>21200</v>
      </c>
      <c r="K51" s="66"/>
      <c r="L51" s="59">
        <f t="shared" si="2"/>
        <v>21200</v>
      </c>
      <c r="M51" s="60">
        <v>0</v>
      </c>
      <c r="N51" s="59">
        <f t="shared" si="4"/>
        <v>21200</v>
      </c>
    </row>
    <row r="52" spans="1:14" x14ac:dyDescent="0.25">
      <c r="A52" s="61"/>
      <c r="B52" s="51" t="s">
        <v>86</v>
      </c>
      <c r="C52" s="52" t="s">
        <v>43</v>
      </c>
      <c r="D52" s="53">
        <v>21678</v>
      </c>
      <c r="E52" s="54">
        <v>2</v>
      </c>
      <c r="F52" s="55">
        <v>30000</v>
      </c>
      <c r="G52" s="56">
        <v>61</v>
      </c>
      <c r="H52" s="55">
        <f t="shared" si="3"/>
        <v>36600</v>
      </c>
      <c r="I52" s="55">
        <f t="shared" si="0"/>
        <v>36600</v>
      </c>
      <c r="J52" s="57">
        <f t="shared" si="1"/>
        <v>66600</v>
      </c>
      <c r="K52" s="66"/>
      <c r="L52" s="59">
        <f t="shared" si="2"/>
        <v>66600</v>
      </c>
      <c r="M52" s="60">
        <v>0</v>
      </c>
      <c r="N52" s="59">
        <f t="shared" si="4"/>
        <v>66600</v>
      </c>
    </row>
    <row r="53" spans="1:14" x14ac:dyDescent="0.25">
      <c r="A53" s="50"/>
      <c r="B53" s="67" t="s">
        <v>87</v>
      </c>
      <c r="C53" s="52" t="s">
        <v>43</v>
      </c>
      <c r="D53" s="53">
        <v>107</v>
      </c>
      <c r="E53" s="54">
        <v>1</v>
      </c>
      <c r="F53" s="55">
        <v>20000</v>
      </c>
      <c r="G53" s="56">
        <v>0</v>
      </c>
      <c r="H53" s="55">
        <f t="shared" si="3"/>
        <v>0</v>
      </c>
      <c r="I53" s="55">
        <f t="shared" si="0"/>
        <v>0</v>
      </c>
      <c r="J53" s="57">
        <f t="shared" si="1"/>
        <v>20000</v>
      </c>
      <c r="K53" s="66"/>
      <c r="L53" s="59">
        <f t="shared" si="2"/>
        <v>20000</v>
      </c>
      <c r="M53" s="60">
        <v>0</v>
      </c>
      <c r="N53" s="59">
        <f t="shared" si="4"/>
        <v>20000</v>
      </c>
    </row>
    <row r="54" spans="1:14" x14ac:dyDescent="0.25">
      <c r="A54" s="61"/>
      <c r="B54" s="51" t="s">
        <v>88</v>
      </c>
      <c r="C54" s="70" t="s">
        <v>43</v>
      </c>
      <c r="D54" s="53">
        <v>9182</v>
      </c>
      <c r="E54" s="54">
        <v>1</v>
      </c>
      <c r="F54" s="55">
        <v>20000</v>
      </c>
      <c r="G54" s="56">
        <v>17</v>
      </c>
      <c r="H54" s="72">
        <f t="shared" si="3"/>
        <v>10200</v>
      </c>
      <c r="I54" s="72">
        <f t="shared" si="0"/>
        <v>10200</v>
      </c>
      <c r="J54" s="57">
        <f t="shared" si="1"/>
        <v>30200</v>
      </c>
      <c r="K54" s="66"/>
      <c r="L54" s="74">
        <f t="shared" si="2"/>
        <v>30200</v>
      </c>
      <c r="M54" s="60">
        <v>0</v>
      </c>
      <c r="N54" s="59">
        <f t="shared" si="4"/>
        <v>30200</v>
      </c>
    </row>
    <row r="55" spans="1:14" x14ac:dyDescent="0.25">
      <c r="A55" s="50"/>
      <c r="B55" s="69" t="s">
        <v>89</v>
      </c>
      <c r="C55" s="52" t="s">
        <v>59</v>
      </c>
      <c r="D55" s="53">
        <v>143</v>
      </c>
      <c r="E55" s="71">
        <f>IF(+D55&gt;160000,3,IF(+D55&gt;20000,2,IF(+D55=0," ",1)))</f>
        <v>1</v>
      </c>
      <c r="F55" s="55">
        <f>IF(+E55=3,40000,IF(+E55=2,30000,IF(+E55=1,20000,0)))</f>
        <v>20000</v>
      </c>
      <c r="G55" s="56">
        <v>0</v>
      </c>
      <c r="H55" s="55">
        <f t="shared" si="3"/>
        <v>0</v>
      </c>
      <c r="I55" s="55">
        <f t="shared" si="0"/>
        <v>0</v>
      </c>
      <c r="J55" s="57">
        <f t="shared" si="1"/>
        <v>20000</v>
      </c>
      <c r="K55" s="66"/>
      <c r="L55" s="59">
        <f t="shared" si="2"/>
        <v>20000</v>
      </c>
      <c r="M55" s="60">
        <v>0</v>
      </c>
      <c r="N55" s="59">
        <f t="shared" si="4"/>
        <v>20000</v>
      </c>
    </row>
    <row r="56" spans="1:14" x14ac:dyDescent="0.25">
      <c r="A56" s="50"/>
      <c r="B56" s="69" t="s">
        <v>90</v>
      </c>
      <c r="C56" s="52" t="s">
        <v>43</v>
      </c>
      <c r="D56" s="53">
        <v>1257</v>
      </c>
      <c r="E56" s="54">
        <v>1</v>
      </c>
      <c r="F56" s="55">
        <v>20000</v>
      </c>
      <c r="G56" s="56">
        <v>4</v>
      </c>
      <c r="H56" s="55">
        <f t="shared" si="3"/>
        <v>2400</v>
      </c>
      <c r="I56" s="55">
        <f t="shared" si="0"/>
        <v>2400</v>
      </c>
      <c r="J56" s="57">
        <f t="shared" si="1"/>
        <v>22400</v>
      </c>
      <c r="K56" s="66"/>
      <c r="L56" s="59">
        <f t="shared" si="2"/>
        <v>22400</v>
      </c>
      <c r="M56" s="60">
        <v>0</v>
      </c>
      <c r="N56" s="59">
        <f t="shared" si="4"/>
        <v>22400</v>
      </c>
    </row>
    <row r="57" spans="1:14" x14ac:dyDescent="0.25">
      <c r="A57" s="50"/>
      <c r="B57" s="62" t="s">
        <v>91</v>
      </c>
      <c r="C57" s="52" t="s">
        <v>43</v>
      </c>
      <c r="D57" s="53">
        <v>1648</v>
      </c>
      <c r="E57" s="54">
        <v>1</v>
      </c>
      <c r="F57" s="55">
        <v>20000</v>
      </c>
      <c r="G57" s="56">
        <v>6</v>
      </c>
      <c r="H57" s="55">
        <f t="shared" si="3"/>
        <v>3600</v>
      </c>
      <c r="I57" s="55">
        <f t="shared" si="0"/>
        <v>3600</v>
      </c>
      <c r="J57" s="57">
        <f t="shared" si="1"/>
        <v>23600</v>
      </c>
      <c r="K57" s="66"/>
      <c r="L57" s="59">
        <f t="shared" si="2"/>
        <v>23600</v>
      </c>
      <c r="M57" s="60">
        <v>0</v>
      </c>
      <c r="N57" s="59">
        <f t="shared" si="4"/>
        <v>23600</v>
      </c>
    </row>
    <row r="58" spans="1:14" x14ac:dyDescent="0.25">
      <c r="A58" s="50"/>
      <c r="B58" s="62" t="s">
        <v>92</v>
      </c>
      <c r="C58" s="52" t="s">
        <v>43</v>
      </c>
      <c r="D58" s="53">
        <v>34122</v>
      </c>
      <c r="E58" s="54">
        <v>2</v>
      </c>
      <c r="F58" s="55">
        <v>30000</v>
      </c>
      <c r="G58" s="56">
        <v>95</v>
      </c>
      <c r="H58" s="55">
        <f t="shared" si="3"/>
        <v>57000</v>
      </c>
      <c r="I58" s="55">
        <f t="shared" si="0"/>
        <v>57000</v>
      </c>
      <c r="J58" s="57">
        <f t="shared" si="1"/>
        <v>87000</v>
      </c>
      <c r="K58" s="66"/>
      <c r="L58" s="59">
        <f t="shared" si="2"/>
        <v>87000</v>
      </c>
      <c r="M58" s="60">
        <v>0</v>
      </c>
      <c r="N58" s="59">
        <f t="shared" si="4"/>
        <v>87000</v>
      </c>
    </row>
    <row r="59" spans="1:14" x14ac:dyDescent="0.25">
      <c r="A59" s="50"/>
      <c r="B59" s="51" t="s">
        <v>93</v>
      </c>
      <c r="C59" s="52" t="s">
        <v>43</v>
      </c>
      <c r="D59" s="53">
        <v>105</v>
      </c>
      <c r="E59" s="54">
        <v>1</v>
      </c>
      <c r="F59" s="55">
        <v>20000</v>
      </c>
      <c r="G59" s="56">
        <v>1</v>
      </c>
      <c r="H59" s="55">
        <f t="shared" si="3"/>
        <v>600</v>
      </c>
      <c r="I59" s="55">
        <f t="shared" si="0"/>
        <v>600</v>
      </c>
      <c r="J59" s="57">
        <f t="shared" si="1"/>
        <v>20600</v>
      </c>
      <c r="K59" s="66"/>
      <c r="L59" s="59">
        <f t="shared" si="2"/>
        <v>20600</v>
      </c>
      <c r="M59" s="60">
        <v>0</v>
      </c>
      <c r="N59" s="59">
        <f t="shared" si="4"/>
        <v>20600</v>
      </c>
    </row>
    <row r="60" spans="1:14" x14ac:dyDescent="0.25">
      <c r="A60" s="50"/>
      <c r="B60" s="51" t="s">
        <v>94</v>
      </c>
      <c r="C60" s="52" t="s">
        <v>43</v>
      </c>
      <c r="D60" s="53">
        <v>68</v>
      </c>
      <c r="E60" s="54">
        <v>1</v>
      </c>
      <c r="F60" s="55">
        <v>20000</v>
      </c>
      <c r="G60" s="56">
        <v>0</v>
      </c>
      <c r="H60" s="55">
        <f t="shared" si="3"/>
        <v>0</v>
      </c>
      <c r="I60" s="55">
        <f t="shared" si="0"/>
        <v>0</v>
      </c>
      <c r="J60" s="57">
        <f t="shared" si="1"/>
        <v>20000</v>
      </c>
      <c r="K60" s="66"/>
      <c r="L60" s="59">
        <f t="shared" si="2"/>
        <v>20000</v>
      </c>
      <c r="M60" s="60">
        <v>0</v>
      </c>
      <c r="N60" s="59">
        <f t="shared" si="4"/>
        <v>20000</v>
      </c>
    </row>
    <row r="61" spans="1:14" x14ac:dyDescent="0.25">
      <c r="A61" s="50"/>
      <c r="B61" s="62" t="s">
        <v>95</v>
      </c>
      <c r="C61" s="52" t="s">
        <v>43</v>
      </c>
      <c r="D61" s="53">
        <v>1297</v>
      </c>
      <c r="E61" s="54">
        <v>1</v>
      </c>
      <c r="F61" s="55">
        <v>20000</v>
      </c>
      <c r="G61" s="56">
        <v>1</v>
      </c>
      <c r="H61" s="55">
        <f t="shared" si="3"/>
        <v>600</v>
      </c>
      <c r="I61" s="55">
        <f t="shared" si="0"/>
        <v>600</v>
      </c>
      <c r="J61" s="57">
        <f t="shared" si="1"/>
        <v>20600</v>
      </c>
      <c r="K61" s="66"/>
      <c r="L61" s="59">
        <f t="shared" si="2"/>
        <v>20600</v>
      </c>
      <c r="M61" s="60">
        <v>0</v>
      </c>
      <c r="N61" s="59">
        <f t="shared" si="4"/>
        <v>20600</v>
      </c>
    </row>
    <row r="62" spans="1:14" x14ac:dyDescent="0.25">
      <c r="A62" s="50"/>
      <c r="B62" s="62" t="s">
        <v>96</v>
      </c>
      <c r="C62" s="70" t="s">
        <v>43</v>
      </c>
      <c r="D62" s="71">
        <v>2047</v>
      </c>
      <c r="E62" s="71">
        <f t="shared" ref="E62:E94" si="5">IF(+D62&gt;160000,3,IF(+D62&gt;20000,2,IF(+D62=0," ",1)))</f>
        <v>1</v>
      </c>
      <c r="F62" s="55">
        <f t="shared" ref="F62:F116" si="6">IF(+E62=3,40000,IF(+E62=2,30000,IF(+E62=1,20000,0)))</f>
        <v>20000</v>
      </c>
      <c r="G62" s="56">
        <v>6</v>
      </c>
      <c r="H62" s="55">
        <f t="shared" si="3"/>
        <v>3600</v>
      </c>
      <c r="I62" s="72">
        <f t="shared" si="0"/>
        <v>3600</v>
      </c>
      <c r="J62" s="57">
        <f t="shared" si="1"/>
        <v>23600</v>
      </c>
      <c r="K62" s="66"/>
      <c r="L62" s="74">
        <f t="shared" si="2"/>
        <v>23600</v>
      </c>
      <c r="M62" s="60">
        <v>0</v>
      </c>
      <c r="N62" s="59">
        <f t="shared" si="4"/>
        <v>23600</v>
      </c>
    </row>
    <row r="63" spans="1:14" x14ac:dyDescent="0.25">
      <c r="A63" s="50"/>
      <c r="B63" s="62" t="s">
        <v>97</v>
      </c>
      <c r="C63" s="52" t="s">
        <v>59</v>
      </c>
      <c r="D63" s="54">
        <v>250</v>
      </c>
      <c r="E63" s="54">
        <f t="shared" si="5"/>
        <v>1</v>
      </c>
      <c r="F63" s="81">
        <v>20000</v>
      </c>
      <c r="G63" s="56">
        <v>1</v>
      </c>
      <c r="H63" s="55">
        <f t="shared" si="3"/>
        <v>600</v>
      </c>
      <c r="I63" s="55">
        <f t="shared" si="0"/>
        <v>600</v>
      </c>
      <c r="J63" s="57">
        <f t="shared" si="1"/>
        <v>20600</v>
      </c>
      <c r="K63" s="73"/>
      <c r="L63" s="59">
        <f t="shared" si="2"/>
        <v>20600</v>
      </c>
      <c r="M63" s="60">
        <v>0</v>
      </c>
      <c r="N63" s="59">
        <f t="shared" si="4"/>
        <v>20600</v>
      </c>
    </row>
    <row r="64" spans="1:14" x14ac:dyDescent="0.25">
      <c r="A64" s="50"/>
      <c r="B64" s="62" t="s">
        <v>98</v>
      </c>
      <c r="C64" s="70" t="s">
        <v>43</v>
      </c>
      <c r="D64" s="82" t="s">
        <v>60</v>
      </c>
      <c r="E64" s="71">
        <v>1</v>
      </c>
      <c r="F64" s="72">
        <f>IF(+E64=3,40000,IF(+E64=2,30000,IF(+E64=1,20000,0)))</f>
        <v>20000</v>
      </c>
      <c r="G64" s="56">
        <v>0</v>
      </c>
      <c r="H64" s="55">
        <f>G64*600</f>
        <v>0</v>
      </c>
      <c r="I64" s="55">
        <f>H64*1</f>
        <v>0</v>
      </c>
      <c r="J64" s="57">
        <f>F64+I64</f>
        <v>20000</v>
      </c>
      <c r="K64" s="73"/>
      <c r="L64" s="59">
        <f>J64-K64</f>
        <v>20000</v>
      </c>
      <c r="M64" s="60">
        <v>0</v>
      </c>
      <c r="N64" s="59">
        <f>L64-M64</f>
        <v>20000</v>
      </c>
    </row>
    <row r="65" spans="1:14" x14ac:dyDescent="0.25">
      <c r="A65" s="50"/>
      <c r="B65" s="62" t="s">
        <v>99</v>
      </c>
      <c r="C65" s="52" t="s">
        <v>59</v>
      </c>
      <c r="D65" s="83">
        <v>436</v>
      </c>
      <c r="E65" s="84">
        <v>1</v>
      </c>
      <c r="F65" s="55">
        <f>IF(+E65=3,40000,IF(+E65=2,30000,IF(+E65=1,20000,0)))</f>
        <v>20000</v>
      </c>
      <c r="G65" s="85">
        <v>2</v>
      </c>
      <c r="H65" s="55">
        <f>G65*600</f>
        <v>1200</v>
      </c>
      <c r="I65" s="55">
        <f>H65*1</f>
        <v>1200</v>
      </c>
      <c r="J65" s="57">
        <f>F65+I65</f>
        <v>21200</v>
      </c>
      <c r="K65" s="66"/>
      <c r="L65" s="59">
        <f>J65-K65</f>
        <v>21200</v>
      </c>
      <c r="M65" s="60">
        <v>0</v>
      </c>
      <c r="N65" s="59">
        <f>L65-M65</f>
        <v>21200</v>
      </c>
    </row>
    <row r="66" spans="1:14" x14ac:dyDescent="0.25">
      <c r="A66" s="50"/>
      <c r="B66" s="62" t="s">
        <v>100</v>
      </c>
      <c r="C66" s="52" t="s">
        <v>43</v>
      </c>
      <c r="D66" s="54">
        <v>97618</v>
      </c>
      <c r="E66" s="54">
        <f t="shared" si="5"/>
        <v>2</v>
      </c>
      <c r="F66" s="55">
        <f t="shared" si="6"/>
        <v>30000</v>
      </c>
      <c r="G66" s="56">
        <v>194</v>
      </c>
      <c r="H66" s="55">
        <f t="shared" si="3"/>
        <v>116400</v>
      </c>
      <c r="I66" s="55">
        <f t="shared" si="0"/>
        <v>116400</v>
      </c>
      <c r="J66" s="57">
        <f t="shared" si="1"/>
        <v>146400</v>
      </c>
      <c r="K66" s="66"/>
      <c r="L66" s="59">
        <f t="shared" si="2"/>
        <v>146400</v>
      </c>
      <c r="M66" s="60">
        <v>0</v>
      </c>
      <c r="N66" s="59">
        <f t="shared" si="4"/>
        <v>146400</v>
      </c>
    </row>
    <row r="67" spans="1:14" x14ac:dyDescent="0.25">
      <c r="A67" s="50"/>
      <c r="B67" s="69" t="s">
        <v>101</v>
      </c>
      <c r="C67" s="52" t="s">
        <v>43</v>
      </c>
      <c r="D67" s="54">
        <v>13753</v>
      </c>
      <c r="E67" s="54">
        <f t="shared" si="5"/>
        <v>1</v>
      </c>
      <c r="F67" s="55">
        <f t="shared" si="6"/>
        <v>20000</v>
      </c>
      <c r="G67" s="56">
        <v>34</v>
      </c>
      <c r="H67" s="55">
        <f t="shared" si="3"/>
        <v>20400</v>
      </c>
      <c r="I67" s="55">
        <f t="shared" si="0"/>
        <v>20400</v>
      </c>
      <c r="J67" s="57">
        <f t="shared" si="1"/>
        <v>40400</v>
      </c>
      <c r="K67" s="64">
        <v>26639</v>
      </c>
      <c r="L67" s="59">
        <f t="shared" si="2"/>
        <v>13761</v>
      </c>
      <c r="M67" s="60">
        <v>0</v>
      </c>
      <c r="N67" s="59">
        <f t="shared" si="4"/>
        <v>13761</v>
      </c>
    </row>
    <row r="68" spans="1:14" x14ac:dyDescent="0.25">
      <c r="A68" s="50"/>
      <c r="B68" s="62" t="s">
        <v>102</v>
      </c>
      <c r="C68" s="52" t="s">
        <v>43</v>
      </c>
      <c r="D68" s="54">
        <v>1042</v>
      </c>
      <c r="E68" s="54">
        <f t="shared" si="5"/>
        <v>1</v>
      </c>
      <c r="F68" s="55">
        <f t="shared" si="6"/>
        <v>20000</v>
      </c>
      <c r="G68" s="56">
        <v>4</v>
      </c>
      <c r="H68" s="55">
        <f t="shared" si="3"/>
        <v>2400</v>
      </c>
      <c r="I68" s="55">
        <f t="shared" si="0"/>
        <v>2400</v>
      </c>
      <c r="J68" s="57">
        <f t="shared" si="1"/>
        <v>22400</v>
      </c>
      <c r="K68" s="58"/>
      <c r="L68" s="59">
        <f t="shared" si="2"/>
        <v>22400</v>
      </c>
      <c r="M68" s="60">
        <v>0</v>
      </c>
      <c r="N68" s="59">
        <f t="shared" si="4"/>
        <v>22400</v>
      </c>
    </row>
    <row r="69" spans="1:14" x14ac:dyDescent="0.25">
      <c r="A69" s="50"/>
      <c r="B69" s="62" t="s">
        <v>103</v>
      </c>
      <c r="C69" s="52" t="s">
        <v>43</v>
      </c>
      <c r="D69" s="54">
        <v>2797</v>
      </c>
      <c r="E69" s="54">
        <f t="shared" si="5"/>
        <v>1</v>
      </c>
      <c r="F69" s="55">
        <f t="shared" si="6"/>
        <v>20000</v>
      </c>
      <c r="G69" s="56">
        <v>9</v>
      </c>
      <c r="H69" s="55">
        <f t="shared" si="3"/>
        <v>5400</v>
      </c>
      <c r="I69" s="55">
        <f t="shared" si="0"/>
        <v>5400</v>
      </c>
      <c r="J69" s="57">
        <f t="shared" si="1"/>
        <v>25400</v>
      </c>
      <c r="K69" s="58"/>
      <c r="L69" s="59">
        <f t="shared" si="2"/>
        <v>25400</v>
      </c>
      <c r="M69" s="60">
        <v>0</v>
      </c>
      <c r="N69" s="59">
        <f t="shared" si="4"/>
        <v>25400</v>
      </c>
    </row>
    <row r="70" spans="1:14" x14ac:dyDescent="0.25">
      <c r="A70" s="50"/>
      <c r="B70" s="62" t="s">
        <v>104</v>
      </c>
      <c r="C70" s="52" t="s">
        <v>43</v>
      </c>
      <c r="D70" s="54">
        <v>14835</v>
      </c>
      <c r="E70" s="54">
        <f t="shared" si="5"/>
        <v>1</v>
      </c>
      <c r="F70" s="55">
        <f t="shared" si="6"/>
        <v>20000</v>
      </c>
      <c r="G70" s="56">
        <v>36</v>
      </c>
      <c r="H70" s="55">
        <f t="shared" si="3"/>
        <v>21600</v>
      </c>
      <c r="I70" s="55">
        <f t="shared" si="0"/>
        <v>21600</v>
      </c>
      <c r="J70" s="57">
        <f t="shared" si="1"/>
        <v>41600</v>
      </c>
      <c r="K70" s="68" t="s">
        <v>50</v>
      </c>
      <c r="L70" s="59">
        <f t="shared" si="2"/>
        <v>41600</v>
      </c>
      <c r="M70" s="60">
        <v>0</v>
      </c>
      <c r="N70" s="59">
        <f t="shared" si="4"/>
        <v>41600</v>
      </c>
    </row>
    <row r="71" spans="1:14" x14ac:dyDescent="0.25">
      <c r="A71" s="50"/>
      <c r="B71" s="86" t="s">
        <v>105</v>
      </c>
      <c r="C71" s="52" t="s">
        <v>59</v>
      </c>
      <c r="D71" s="54">
        <v>6024</v>
      </c>
      <c r="E71" s="76" t="s">
        <v>60</v>
      </c>
      <c r="F71" s="55">
        <f t="shared" si="6"/>
        <v>0</v>
      </c>
      <c r="G71" s="56">
        <v>0</v>
      </c>
      <c r="H71" s="55">
        <f t="shared" si="3"/>
        <v>0</v>
      </c>
      <c r="I71" s="55">
        <f t="shared" si="0"/>
        <v>0</v>
      </c>
      <c r="J71" s="72">
        <f t="shared" si="1"/>
        <v>0</v>
      </c>
      <c r="K71" s="58"/>
      <c r="L71" s="74">
        <f t="shared" si="2"/>
        <v>0</v>
      </c>
      <c r="M71" s="60">
        <v>0</v>
      </c>
      <c r="N71" s="59">
        <f t="shared" si="4"/>
        <v>0</v>
      </c>
    </row>
    <row r="72" spans="1:14" x14ac:dyDescent="0.25">
      <c r="A72" s="50"/>
      <c r="B72" s="51" t="s">
        <v>106</v>
      </c>
      <c r="C72" s="52" t="s">
        <v>43</v>
      </c>
      <c r="D72" s="54">
        <v>1413</v>
      </c>
      <c r="E72" s="54">
        <f t="shared" si="5"/>
        <v>1</v>
      </c>
      <c r="F72" s="55">
        <f t="shared" si="6"/>
        <v>20000</v>
      </c>
      <c r="G72" s="56">
        <v>3</v>
      </c>
      <c r="H72" s="55">
        <f t="shared" si="3"/>
        <v>1800</v>
      </c>
      <c r="I72" s="55">
        <f t="shared" si="0"/>
        <v>1800</v>
      </c>
      <c r="J72" s="57">
        <f t="shared" si="1"/>
        <v>21800</v>
      </c>
      <c r="K72" s="58"/>
      <c r="L72" s="59">
        <f t="shared" si="2"/>
        <v>21800</v>
      </c>
      <c r="M72" s="60">
        <v>0</v>
      </c>
      <c r="N72" s="59">
        <f t="shared" si="4"/>
        <v>21800</v>
      </c>
    </row>
    <row r="73" spans="1:14" x14ac:dyDescent="0.25">
      <c r="A73" s="61"/>
      <c r="B73" s="62" t="s">
        <v>107</v>
      </c>
      <c r="C73" s="52" t="s">
        <v>43</v>
      </c>
      <c r="D73" s="54">
        <v>11009</v>
      </c>
      <c r="E73" s="54">
        <f t="shared" si="5"/>
        <v>1</v>
      </c>
      <c r="F73" s="55">
        <f t="shared" si="6"/>
        <v>20000</v>
      </c>
      <c r="G73" s="56">
        <v>28</v>
      </c>
      <c r="H73" s="55">
        <f t="shared" si="3"/>
        <v>16800</v>
      </c>
      <c r="I73" s="55">
        <f t="shared" si="0"/>
        <v>16800</v>
      </c>
      <c r="J73" s="57">
        <f t="shared" si="1"/>
        <v>36800</v>
      </c>
      <c r="K73" s="58"/>
      <c r="L73" s="59">
        <f t="shared" si="2"/>
        <v>36800</v>
      </c>
      <c r="M73" s="60">
        <v>0</v>
      </c>
      <c r="N73" s="59">
        <f t="shared" si="4"/>
        <v>36800</v>
      </c>
    </row>
    <row r="74" spans="1:14" x14ac:dyDescent="0.25">
      <c r="A74" s="50"/>
      <c r="B74" s="80" t="s">
        <v>108</v>
      </c>
      <c r="C74" s="52" t="s">
        <v>43</v>
      </c>
      <c r="D74" s="54">
        <v>938</v>
      </c>
      <c r="E74" s="54">
        <f t="shared" si="5"/>
        <v>1</v>
      </c>
      <c r="F74" s="55">
        <f t="shared" si="6"/>
        <v>20000</v>
      </c>
      <c r="G74" s="56">
        <v>2</v>
      </c>
      <c r="H74" s="55">
        <f t="shared" si="3"/>
        <v>1200</v>
      </c>
      <c r="I74" s="55">
        <f t="shared" si="0"/>
        <v>1200</v>
      </c>
      <c r="J74" s="57">
        <f t="shared" si="1"/>
        <v>21200</v>
      </c>
      <c r="K74" s="64">
        <v>13101</v>
      </c>
      <c r="L74" s="59">
        <f t="shared" si="2"/>
        <v>8099</v>
      </c>
      <c r="M74" s="60">
        <v>0</v>
      </c>
      <c r="N74" s="59">
        <f t="shared" si="4"/>
        <v>8099</v>
      </c>
    </row>
    <row r="75" spans="1:14" x14ac:dyDescent="0.25">
      <c r="A75" s="50"/>
      <c r="B75" s="62" t="s">
        <v>109</v>
      </c>
      <c r="C75" s="52" t="s">
        <v>43</v>
      </c>
      <c r="D75" s="54">
        <v>254</v>
      </c>
      <c r="E75" s="54">
        <f t="shared" si="5"/>
        <v>1</v>
      </c>
      <c r="F75" s="55">
        <f t="shared" si="6"/>
        <v>20000</v>
      </c>
      <c r="G75" s="56">
        <v>0</v>
      </c>
      <c r="H75" s="55">
        <f t="shared" si="3"/>
        <v>0</v>
      </c>
      <c r="I75" s="55">
        <f t="shared" si="0"/>
        <v>0</v>
      </c>
      <c r="J75" s="57">
        <f t="shared" si="1"/>
        <v>20000</v>
      </c>
      <c r="K75" s="58"/>
      <c r="L75" s="59">
        <f t="shared" si="2"/>
        <v>20000</v>
      </c>
      <c r="M75" s="60">
        <v>0</v>
      </c>
      <c r="N75" s="59">
        <f t="shared" si="4"/>
        <v>20000</v>
      </c>
    </row>
    <row r="76" spans="1:14" x14ac:dyDescent="0.25">
      <c r="A76" s="50"/>
      <c r="B76" s="62" t="s">
        <v>110</v>
      </c>
      <c r="C76" s="52" t="s">
        <v>43</v>
      </c>
      <c r="D76" s="54">
        <v>651</v>
      </c>
      <c r="E76" s="54">
        <f t="shared" si="5"/>
        <v>1</v>
      </c>
      <c r="F76" s="55">
        <f t="shared" si="6"/>
        <v>20000</v>
      </c>
      <c r="G76" s="56">
        <v>0</v>
      </c>
      <c r="H76" s="55">
        <f t="shared" si="3"/>
        <v>0</v>
      </c>
      <c r="I76" s="55">
        <f t="shared" si="0"/>
        <v>0</v>
      </c>
      <c r="J76" s="57">
        <f t="shared" si="1"/>
        <v>20000</v>
      </c>
      <c r="K76" s="58"/>
      <c r="L76" s="59">
        <f t="shared" si="2"/>
        <v>20000</v>
      </c>
      <c r="M76" s="60">
        <v>0</v>
      </c>
      <c r="N76" s="59">
        <f t="shared" si="4"/>
        <v>20000</v>
      </c>
    </row>
    <row r="77" spans="1:14" x14ac:dyDescent="0.25">
      <c r="A77" s="50"/>
      <c r="B77" s="69" t="s">
        <v>111</v>
      </c>
      <c r="C77" s="52" t="s">
        <v>43</v>
      </c>
      <c r="D77" s="54">
        <v>2196</v>
      </c>
      <c r="E77" s="54">
        <f t="shared" si="5"/>
        <v>1</v>
      </c>
      <c r="F77" s="55">
        <v>20000</v>
      </c>
      <c r="G77" s="56">
        <v>7</v>
      </c>
      <c r="H77" s="55">
        <f t="shared" si="3"/>
        <v>4200</v>
      </c>
      <c r="I77" s="55">
        <f t="shared" ref="I77:I116" si="7">H77*1</f>
        <v>4200</v>
      </c>
      <c r="J77" s="57">
        <f t="shared" ref="J77:J112" si="8">F77+I77</f>
        <v>24200</v>
      </c>
      <c r="K77" s="64">
        <v>16493</v>
      </c>
      <c r="L77" s="59">
        <f t="shared" ref="L77:L112" si="9">J77-K77</f>
        <v>7707</v>
      </c>
      <c r="M77" s="60">
        <v>0</v>
      </c>
      <c r="N77" s="59">
        <f t="shared" si="4"/>
        <v>7707</v>
      </c>
    </row>
    <row r="78" spans="1:14" x14ac:dyDescent="0.25">
      <c r="A78" s="50"/>
      <c r="B78" s="62" t="s">
        <v>112</v>
      </c>
      <c r="C78" s="70" t="s">
        <v>43</v>
      </c>
      <c r="D78" s="71">
        <v>3245</v>
      </c>
      <c r="E78" s="71">
        <f t="shared" si="5"/>
        <v>1</v>
      </c>
      <c r="F78" s="55">
        <f t="shared" si="6"/>
        <v>20000</v>
      </c>
      <c r="G78" s="56">
        <v>4</v>
      </c>
      <c r="H78" s="72">
        <f t="shared" si="3"/>
        <v>2400</v>
      </c>
      <c r="I78" s="72">
        <f t="shared" si="7"/>
        <v>2400</v>
      </c>
      <c r="J78" s="57">
        <f t="shared" si="8"/>
        <v>22400</v>
      </c>
      <c r="K78" s="73"/>
      <c r="L78" s="74">
        <f t="shared" si="9"/>
        <v>22400</v>
      </c>
      <c r="M78" s="60">
        <v>0</v>
      </c>
      <c r="N78" s="59">
        <f t="shared" ref="N78:N116" si="10">L78-M78</f>
        <v>22400</v>
      </c>
    </row>
    <row r="79" spans="1:14" x14ac:dyDescent="0.25">
      <c r="A79" s="50"/>
      <c r="B79" s="62" t="s">
        <v>113</v>
      </c>
      <c r="C79" s="52" t="s">
        <v>43</v>
      </c>
      <c r="D79" s="54">
        <v>1910</v>
      </c>
      <c r="E79" s="54">
        <f t="shared" si="5"/>
        <v>1</v>
      </c>
      <c r="F79" s="55">
        <f t="shared" si="6"/>
        <v>20000</v>
      </c>
      <c r="G79" s="56">
        <v>9</v>
      </c>
      <c r="H79" s="55">
        <f t="shared" si="3"/>
        <v>5400</v>
      </c>
      <c r="I79" s="55">
        <f t="shared" si="7"/>
        <v>5400</v>
      </c>
      <c r="J79" s="57">
        <f t="shared" si="8"/>
        <v>25400</v>
      </c>
      <c r="K79" s="58"/>
      <c r="L79" s="59">
        <f t="shared" si="9"/>
        <v>25400</v>
      </c>
      <c r="M79" s="60">
        <v>0</v>
      </c>
      <c r="N79" s="59">
        <f t="shared" si="10"/>
        <v>25400</v>
      </c>
    </row>
    <row r="80" spans="1:14" x14ac:dyDescent="0.25">
      <c r="A80" s="50"/>
      <c r="B80" s="65" t="s">
        <v>114</v>
      </c>
      <c r="C80" s="52" t="s">
        <v>43</v>
      </c>
      <c r="D80" s="54">
        <v>93</v>
      </c>
      <c r="E80" s="54">
        <f t="shared" si="5"/>
        <v>1</v>
      </c>
      <c r="F80" s="55">
        <f t="shared" si="6"/>
        <v>20000</v>
      </c>
      <c r="G80" s="56">
        <v>0</v>
      </c>
      <c r="H80" s="55">
        <f t="shared" ref="H80:H116" si="11">G80*600</f>
        <v>0</v>
      </c>
      <c r="I80" s="55">
        <f t="shared" si="7"/>
        <v>0</v>
      </c>
      <c r="J80" s="57">
        <f t="shared" si="8"/>
        <v>20000</v>
      </c>
      <c r="K80" s="58"/>
      <c r="L80" s="59">
        <f t="shared" si="9"/>
        <v>20000</v>
      </c>
      <c r="M80" s="60">
        <v>0</v>
      </c>
      <c r="N80" s="59">
        <f t="shared" si="10"/>
        <v>20000</v>
      </c>
    </row>
    <row r="81" spans="1:14" x14ac:dyDescent="0.25">
      <c r="A81" s="50"/>
      <c r="B81" s="63" t="s">
        <v>115</v>
      </c>
      <c r="C81" s="70" t="s">
        <v>43</v>
      </c>
      <c r="D81" s="71">
        <v>928</v>
      </c>
      <c r="E81" s="71">
        <f t="shared" si="5"/>
        <v>1</v>
      </c>
      <c r="F81" s="55">
        <f t="shared" si="6"/>
        <v>20000</v>
      </c>
      <c r="G81" s="56">
        <v>2</v>
      </c>
      <c r="H81" s="72">
        <f t="shared" si="11"/>
        <v>1200</v>
      </c>
      <c r="I81" s="72">
        <f t="shared" si="7"/>
        <v>1200</v>
      </c>
      <c r="J81" s="57">
        <f t="shared" si="8"/>
        <v>21200</v>
      </c>
      <c r="K81" s="73"/>
      <c r="L81" s="74">
        <f t="shared" si="9"/>
        <v>21200</v>
      </c>
      <c r="M81" s="60">
        <v>0</v>
      </c>
      <c r="N81" s="59">
        <f t="shared" si="10"/>
        <v>21200</v>
      </c>
    </row>
    <row r="82" spans="1:14" x14ac:dyDescent="0.25">
      <c r="A82" s="50"/>
      <c r="B82" s="69" t="s">
        <v>116</v>
      </c>
      <c r="C82" s="52" t="s">
        <v>43</v>
      </c>
      <c r="D82" s="54">
        <v>1392</v>
      </c>
      <c r="E82" s="54">
        <f t="shared" si="5"/>
        <v>1</v>
      </c>
      <c r="F82" s="55">
        <f t="shared" si="6"/>
        <v>20000</v>
      </c>
      <c r="G82" s="56">
        <v>0</v>
      </c>
      <c r="H82" s="55">
        <f t="shared" si="11"/>
        <v>0</v>
      </c>
      <c r="I82" s="87">
        <f t="shared" si="7"/>
        <v>0</v>
      </c>
      <c r="J82" s="88">
        <f t="shared" si="8"/>
        <v>20000</v>
      </c>
      <c r="K82" s="58"/>
      <c r="L82" s="59">
        <f t="shared" si="9"/>
        <v>20000</v>
      </c>
      <c r="M82" s="60">
        <v>0</v>
      </c>
      <c r="N82" s="59">
        <f t="shared" si="10"/>
        <v>20000</v>
      </c>
    </row>
    <row r="83" spans="1:14" x14ac:dyDescent="0.25">
      <c r="A83" s="50"/>
      <c r="B83" s="62" t="s">
        <v>117</v>
      </c>
      <c r="C83" s="52" t="s">
        <v>43</v>
      </c>
      <c r="D83" s="89">
        <v>3660</v>
      </c>
      <c r="E83" s="54">
        <v>1</v>
      </c>
      <c r="F83" s="55">
        <v>20000</v>
      </c>
      <c r="G83" s="56">
        <v>0</v>
      </c>
      <c r="H83" s="55">
        <f>G83*600</f>
        <v>0</v>
      </c>
      <c r="I83" s="87">
        <f>H83*1</f>
        <v>0</v>
      </c>
      <c r="J83" s="88">
        <f>F83+I83</f>
        <v>20000</v>
      </c>
      <c r="K83" s="58"/>
      <c r="L83" s="59">
        <f>J83-K83</f>
        <v>20000</v>
      </c>
      <c r="M83" s="60">
        <v>0</v>
      </c>
      <c r="N83" s="59">
        <f t="shared" si="10"/>
        <v>20000</v>
      </c>
    </row>
    <row r="84" spans="1:14" x14ac:dyDescent="0.25">
      <c r="A84" s="50"/>
      <c r="B84" s="62" t="s">
        <v>118</v>
      </c>
      <c r="C84" s="70" t="s">
        <v>43</v>
      </c>
      <c r="D84" s="71">
        <v>12280</v>
      </c>
      <c r="E84" s="71">
        <f t="shared" si="5"/>
        <v>1</v>
      </c>
      <c r="F84" s="55">
        <f t="shared" si="6"/>
        <v>20000</v>
      </c>
      <c r="G84" s="56">
        <v>21</v>
      </c>
      <c r="H84" s="72">
        <f t="shared" si="11"/>
        <v>12600</v>
      </c>
      <c r="I84" s="72">
        <f t="shared" si="7"/>
        <v>12600</v>
      </c>
      <c r="J84" s="57">
        <f t="shared" si="8"/>
        <v>32600</v>
      </c>
      <c r="K84" s="73"/>
      <c r="L84" s="74">
        <f t="shared" si="9"/>
        <v>32600</v>
      </c>
      <c r="M84" s="60">
        <v>0</v>
      </c>
      <c r="N84" s="59">
        <f t="shared" si="10"/>
        <v>32600</v>
      </c>
    </row>
    <row r="85" spans="1:14" x14ac:dyDescent="0.25">
      <c r="A85" s="61"/>
      <c r="B85" s="62" t="s">
        <v>119</v>
      </c>
      <c r="C85" s="52" t="s">
        <v>43</v>
      </c>
      <c r="D85" s="54">
        <v>1770</v>
      </c>
      <c r="E85" s="54">
        <f t="shared" si="5"/>
        <v>1</v>
      </c>
      <c r="F85" s="55">
        <f t="shared" si="6"/>
        <v>20000</v>
      </c>
      <c r="G85" s="56">
        <v>3</v>
      </c>
      <c r="H85" s="55">
        <f t="shared" si="11"/>
        <v>1800</v>
      </c>
      <c r="I85" s="55">
        <f t="shared" si="7"/>
        <v>1800</v>
      </c>
      <c r="J85" s="57">
        <f t="shared" si="8"/>
        <v>21800</v>
      </c>
      <c r="K85" s="73"/>
      <c r="L85" s="59">
        <f t="shared" si="9"/>
        <v>21800</v>
      </c>
      <c r="M85" s="60">
        <v>0</v>
      </c>
      <c r="N85" s="59">
        <f t="shared" si="10"/>
        <v>21800</v>
      </c>
    </row>
    <row r="86" spans="1:14" x14ac:dyDescent="0.25">
      <c r="A86" s="61"/>
      <c r="B86" s="62" t="s">
        <v>120</v>
      </c>
      <c r="C86" s="52" t="s">
        <v>43</v>
      </c>
      <c r="D86" s="54">
        <v>6885</v>
      </c>
      <c r="E86" s="54">
        <f t="shared" si="5"/>
        <v>1</v>
      </c>
      <c r="F86" s="55">
        <f t="shared" si="6"/>
        <v>20000</v>
      </c>
      <c r="G86" s="56">
        <v>10</v>
      </c>
      <c r="H86" s="55">
        <f t="shared" si="11"/>
        <v>6000</v>
      </c>
      <c r="I86" s="55">
        <f t="shared" si="7"/>
        <v>6000</v>
      </c>
      <c r="J86" s="57">
        <f t="shared" si="8"/>
        <v>26000</v>
      </c>
      <c r="K86" s="73"/>
      <c r="L86" s="59">
        <f t="shared" si="9"/>
        <v>26000</v>
      </c>
      <c r="M86" s="60">
        <v>0</v>
      </c>
      <c r="N86" s="59">
        <f t="shared" si="10"/>
        <v>26000</v>
      </c>
    </row>
    <row r="87" spans="1:14" x14ac:dyDescent="0.25">
      <c r="A87" s="50"/>
      <c r="B87" s="62" t="s">
        <v>121</v>
      </c>
      <c r="C87" s="52" t="s">
        <v>43</v>
      </c>
      <c r="D87" s="54">
        <v>477</v>
      </c>
      <c r="E87" s="54">
        <f t="shared" si="5"/>
        <v>1</v>
      </c>
      <c r="F87" s="55">
        <f t="shared" si="6"/>
        <v>20000</v>
      </c>
      <c r="G87" s="56">
        <v>4</v>
      </c>
      <c r="H87" s="55">
        <f t="shared" si="11"/>
        <v>2400</v>
      </c>
      <c r="I87" s="55">
        <f t="shared" si="7"/>
        <v>2400</v>
      </c>
      <c r="J87" s="57">
        <f t="shared" si="8"/>
        <v>22400</v>
      </c>
      <c r="K87" s="58"/>
      <c r="L87" s="59">
        <f t="shared" si="9"/>
        <v>22400</v>
      </c>
      <c r="M87" s="60">
        <v>0</v>
      </c>
      <c r="N87" s="59">
        <f t="shared" si="10"/>
        <v>22400</v>
      </c>
    </row>
    <row r="88" spans="1:14" x14ac:dyDescent="0.25">
      <c r="A88" s="50"/>
      <c r="B88" s="51" t="s">
        <v>122</v>
      </c>
      <c r="C88" s="52" t="s">
        <v>43</v>
      </c>
      <c r="D88" s="54">
        <v>289</v>
      </c>
      <c r="E88" s="54">
        <f>IF(+D88&gt;160000,3,IF(+D88&gt;20000,2,IF(+D88=0," ",1)))</f>
        <v>1</v>
      </c>
      <c r="F88" s="55">
        <f>IF(+E88=3,40000,IF(+E88=2,30000,IF(+E88=1,20000,0)))</f>
        <v>20000</v>
      </c>
      <c r="G88" s="56">
        <v>0</v>
      </c>
      <c r="H88" s="55">
        <f t="shared" si="11"/>
        <v>0</v>
      </c>
      <c r="I88" s="55">
        <f t="shared" si="7"/>
        <v>0</v>
      </c>
      <c r="J88" s="57">
        <f t="shared" si="8"/>
        <v>20000</v>
      </c>
      <c r="K88" s="58"/>
      <c r="L88" s="59">
        <f t="shared" si="9"/>
        <v>20000</v>
      </c>
      <c r="M88" s="60">
        <v>0</v>
      </c>
      <c r="N88" s="59">
        <f t="shared" si="10"/>
        <v>20000</v>
      </c>
    </row>
    <row r="89" spans="1:14" x14ac:dyDescent="0.25">
      <c r="A89" s="50"/>
      <c r="B89" s="62" t="s">
        <v>123</v>
      </c>
      <c r="C89" s="70" t="s">
        <v>43</v>
      </c>
      <c r="D89" s="82" t="s">
        <v>60</v>
      </c>
      <c r="E89" s="54">
        <v>1</v>
      </c>
      <c r="F89" s="55">
        <f t="shared" si="6"/>
        <v>20000</v>
      </c>
      <c r="G89" s="56">
        <v>0</v>
      </c>
      <c r="H89" s="55">
        <f>G89*600</f>
        <v>0</v>
      </c>
      <c r="I89" s="55">
        <f>H89*1</f>
        <v>0</v>
      </c>
      <c r="J89" s="57">
        <f>F89+I89</f>
        <v>20000</v>
      </c>
      <c r="K89" s="58"/>
      <c r="L89" s="59">
        <f>J89-K89</f>
        <v>20000</v>
      </c>
      <c r="M89" s="60">
        <v>0</v>
      </c>
      <c r="N89" s="59">
        <f>L89-M89</f>
        <v>20000</v>
      </c>
    </row>
    <row r="90" spans="1:14" x14ac:dyDescent="0.25">
      <c r="A90" s="61"/>
      <c r="B90" s="62" t="s">
        <v>124</v>
      </c>
      <c r="C90" s="52" t="s">
        <v>43</v>
      </c>
      <c r="D90" s="54">
        <v>87521</v>
      </c>
      <c r="E90" s="54">
        <f t="shared" si="5"/>
        <v>2</v>
      </c>
      <c r="F90" s="55">
        <f t="shared" si="6"/>
        <v>30000</v>
      </c>
      <c r="G90" s="56">
        <v>130</v>
      </c>
      <c r="H90" s="55">
        <f t="shared" si="11"/>
        <v>78000</v>
      </c>
      <c r="I90" s="55">
        <f t="shared" si="7"/>
        <v>78000</v>
      </c>
      <c r="J90" s="57">
        <f t="shared" si="8"/>
        <v>108000</v>
      </c>
      <c r="K90" s="90">
        <v>54124</v>
      </c>
      <c r="L90" s="59">
        <f t="shared" si="9"/>
        <v>53876</v>
      </c>
      <c r="M90" s="60">
        <v>0</v>
      </c>
      <c r="N90" s="59">
        <f t="shared" si="10"/>
        <v>53876</v>
      </c>
    </row>
    <row r="91" spans="1:14" x14ac:dyDescent="0.25">
      <c r="A91" s="61"/>
      <c r="B91" s="62" t="s">
        <v>125</v>
      </c>
      <c r="C91" s="52" t="s">
        <v>43</v>
      </c>
      <c r="D91" s="54">
        <v>48366</v>
      </c>
      <c r="E91" s="54">
        <f t="shared" si="5"/>
        <v>2</v>
      </c>
      <c r="F91" s="55">
        <f t="shared" si="6"/>
        <v>30000</v>
      </c>
      <c r="G91" s="91">
        <v>73</v>
      </c>
      <c r="H91" s="55">
        <f t="shared" si="11"/>
        <v>43800</v>
      </c>
      <c r="I91" s="55">
        <f t="shared" si="7"/>
        <v>43800</v>
      </c>
      <c r="J91" s="57">
        <f t="shared" si="8"/>
        <v>73800</v>
      </c>
      <c r="K91" s="58"/>
      <c r="L91" s="59">
        <f t="shared" si="9"/>
        <v>73800</v>
      </c>
      <c r="M91" s="60">
        <v>0</v>
      </c>
      <c r="N91" s="59">
        <f t="shared" si="10"/>
        <v>73800</v>
      </c>
    </row>
    <row r="92" spans="1:14" x14ac:dyDescent="0.25">
      <c r="A92" s="50"/>
      <c r="B92" s="92" t="s">
        <v>126</v>
      </c>
      <c r="C92" s="52" t="s">
        <v>59</v>
      </c>
      <c r="D92" s="76" t="s">
        <v>60</v>
      </c>
      <c r="E92" s="76" t="s">
        <v>60</v>
      </c>
      <c r="F92" s="55">
        <f t="shared" si="6"/>
        <v>0</v>
      </c>
      <c r="G92" s="76" t="s">
        <v>60</v>
      </c>
      <c r="H92" s="55">
        <f t="shared" si="11"/>
        <v>0</v>
      </c>
      <c r="I92" s="55">
        <f t="shared" si="7"/>
        <v>0</v>
      </c>
      <c r="J92" s="57">
        <f t="shared" si="8"/>
        <v>0</v>
      </c>
      <c r="K92" s="58"/>
      <c r="L92" s="59">
        <f t="shared" si="9"/>
        <v>0</v>
      </c>
      <c r="M92" s="60">
        <v>0</v>
      </c>
      <c r="N92" s="59">
        <f t="shared" si="10"/>
        <v>0</v>
      </c>
    </row>
    <row r="93" spans="1:14" x14ac:dyDescent="0.25">
      <c r="A93" s="61"/>
      <c r="B93" s="62" t="s">
        <v>127</v>
      </c>
      <c r="C93" s="70" t="s">
        <v>43</v>
      </c>
      <c r="D93" s="71">
        <v>8029</v>
      </c>
      <c r="E93" s="71">
        <f t="shared" si="5"/>
        <v>1</v>
      </c>
      <c r="F93" s="55">
        <f t="shared" si="6"/>
        <v>20000</v>
      </c>
      <c r="G93" s="56">
        <v>24</v>
      </c>
      <c r="H93" s="72">
        <f t="shared" si="11"/>
        <v>14400</v>
      </c>
      <c r="I93" s="72">
        <f t="shared" si="7"/>
        <v>14400</v>
      </c>
      <c r="J93" s="57">
        <f t="shared" si="8"/>
        <v>34400</v>
      </c>
      <c r="K93" s="58"/>
      <c r="L93" s="74">
        <f t="shared" si="9"/>
        <v>34400</v>
      </c>
      <c r="M93" s="60">
        <v>0</v>
      </c>
      <c r="N93" s="59">
        <f t="shared" si="10"/>
        <v>34400</v>
      </c>
    </row>
    <row r="94" spans="1:14" x14ac:dyDescent="0.25">
      <c r="A94" s="61"/>
      <c r="B94" s="62" t="s">
        <v>128</v>
      </c>
      <c r="C94" s="52" t="s">
        <v>43</v>
      </c>
      <c r="D94" s="54">
        <v>2815</v>
      </c>
      <c r="E94" s="54">
        <f t="shared" si="5"/>
        <v>1</v>
      </c>
      <c r="F94" s="55">
        <f t="shared" si="6"/>
        <v>20000</v>
      </c>
      <c r="G94" s="56">
        <v>6</v>
      </c>
      <c r="H94" s="55">
        <f t="shared" si="11"/>
        <v>3600</v>
      </c>
      <c r="I94" s="55">
        <f t="shared" si="7"/>
        <v>3600</v>
      </c>
      <c r="J94" s="57">
        <f t="shared" si="8"/>
        <v>23600</v>
      </c>
      <c r="K94" s="58"/>
      <c r="L94" s="59">
        <f t="shared" si="9"/>
        <v>23600</v>
      </c>
      <c r="M94" s="60">
        <v>0</v>
      </c>
      <c r="N94" s="59">
        <f t="shared" si="10"/>
        <v>23600</v>
      </c>
    </row>
    <row r="95" spans="1:14" x14ac:dyDescent="0.25">
      <c r="A95" s="50"/>
      <c r="B95" s="69" t="s">
        <v>129</v>
      </c>
      <c r="C95" s="52" t="s">
        <v>43</v>
      </c>
      <c r="D95" s="54">
        <v>216</v>
      </c>
      <c r="E95" s="54">
        <v>1</v>
      </c>
      <c r="F95" s="55">
        <f t="shared" si="6"/>
        <v>20000</v>
      </c>
      <c r="G95" s="56">
        <v>0</v>
      </c>
      <c r="H95" s="55">
        <f t="shared" si="11"/>
        <v>0</v>
      </c>
      <c r="I95" s="55">
        <f t="shared" si="7"/>
        <v>0</v>
      </c>
      <c r="J95" s="57">
        <f t="shared" si="8"/>
        <v>20000</v>
      </c>
      <c r="K95" s="58"/>
      <c r="L95" s="59">
        <f t="shared" si="9"/>
        <v>20000</v>
      </c>
      <c r="M95" s="60">
        <v>0</v>
      </c>
      <c r="N95" s="59">
        <f t="shared" si="10"/>
        <v>20000</v>
      </c>
    </row>
    <row r="96" spans="1:14" x14ac:dyDescent="0.25">
      <c r="A96" s="50"/>
      <c r="B96" s="62" t="s">
        <v>130</v>
      </c>
      <c r="C96" s="52" t="s">
        <v>43</v>
      </c>
      <c r="D96" s="54">
        <v>193</v>
      </c>
      <c r="E96" s="54">
        <f t="shared" ref="E96:E104" si="12">IF(+D96&gt;160000,3,IF(+D96&gt;20000,2,IF(+D96=0," ",1)))</f>
        <v>1</v>
      </c>
      <c r="F96" s="55">
        <f t="shared" si="6"/>
        <v>20000</v>
      </c>
      <c r="G96" s="56">
        <v>2</v>
      </c>
      <c r="H96" s="55">
        <f t="shared" si="11"/>
        <v>1200</v>
      </c>
      <c r="I96" s="55">
        <f t="shared" si="7"/>
        <v>1200</v>
      </c>
      <c r="J96" s="57">
        <f t="shared" si="8"/>
        <v>21200</v>
      </c>
      <c r="K96" s="64">
        <v>0</v>
      </c>
      <c r="L96" s="59">
        <f t="shared" si="9"/>
        <v>21200</v>
      </c>
      <c r="M96" s="60">
        <v>0</v>
      </c>
      <c r="N96" s="59">
        <f t="shared" si="10"/>
        <v>21200</v>
      </c>
    </row>
    <row r="97" spans="1:14" x14ac:dyDescent="0.25">
      <c r="A97" s="50"/>
      <c r="B97" s="51" t="s">
        <v>131</v>
      </c>
      <c r="C97" s="70" t="s">
        <v>43</v>
      </c>
      <c r="D97" s="71">
        <v>1686</v>
      </c>
      <c r="E97" s="71">
        <f t="shared" si="12"/>
        <v>1</v>
      </c>
      <c r="F97" s="55">
        <f t="shared" si="6"/>
        <v>20000</v>
      </c>
      <c r="G97" s="56">
        <v>4</v>
      </c>
      <c r="H97" s="72">
        <f t="shared" si="11"/>
        <v>2400</v>
      </c>
      <c r="I97" s="72">
        <f t="shared" si="7"/>
        <v>2400</v>
      </c>
      <c r="J97" s="57">
        <f t="shared" si="8"/>
        <v>22400</v>
      </c>
      <c r="K97" s="64">
        <v>16034</v>
      </c>
      <c r="L97" s="74">
        <f t="shared" si="9"/>
        <v>6366</v>
      </c>
      <c r="M97" s="60">
        <v>0</v>
      </c>
      <c r="N97" s="59">
        <f t="shared" si="10"/>
        <v>6366</v>
      </c>
    </row>
    <row r="98" spans="1:14" x14ac:dyDescent="0.25">
      <c r="A98" s="50"/>
      <c r="B98" s="62" t="s">
        <v>132</v>
      </c>
      <c r="C98" s="52" t="s">
        <v>43</v>
      </c>
      <c r="D98" s="54">
        <v>67947</v>
      </c>
      <c r="E98" s="54">
        <f t="shared" si="12"/>
        <v>2</v>
      </c>
      <c r="F98" s="55">
        <f t="shared" si="6"/>
        <v>30000</v>
      </c>
      <c r="G98" s="56">
        <v>163</v>
      </c>
      <c r="H98" s="55">
        <f t="shared" si="11"/>
        <v>97800</v>
      </c>
      <c r="I98" s="55">
        <f t="shared" si="7"/>
        <v>97800</v>
      </c>
      <c r="J98" s="57">
        <f t="shared" si="8"/>
        <v>127800</v>
      </c>
      <c r="K98" s="66"/>
      <c r="L98" s="59">
        <f t="shared" si="9"/>
        <v>127800</v>
      </c>
      <c r="M98" s="60">
        <v>0</v>
      </c>
      <c r="N98" s="59">
        <f t="shared" si="10"/>
        <v>127800</v>
      </c>
    </row>
    <row r="99" spans="1:14" x14ac:dyDescent="0.25">
      <c r="A99" s="50"/>
      <c r="B99" s="62" t="s">
        <v>133</v>
      </c>
      <c r="C99" s="52" t="s">
        <v>43</v>
      </c>
      <c r="D99" s="54">
        <v>2848</v>
      </c>
      <c r="E99" s="54">
        <f t="shared" si="12"/>
        <v>1</v>
      </c>
      <c r="F99" s="55">
        <f t="shared" si="6"/>
        <v>20000</v>
      </c>
      <c r="G99" s="56">
        <v>6</v>
      </c>
      <c r="H99" s="55">
        <f t="shared" si="11"/>
        <v>3600</v>
      </c>
      <c r="I99" s="55">
        <f t="shared" si="7"/>
        <v>3600</v>
      </c>
      <c r="J99" s="57">
        <f t="shared" si="8"/>
        <v>23600</v>
      </c>
      <c r="K99" s="64">
        <v>15430</v>
      </c>
      <c r="L99" s="59">
        <f t="shared" si="9"/>
        <v>8170</v>
      </c>
      <c r="M99" s="60">
        <v>0</v>
      </c>
      <c r="N99" s="59">
        <f t="shared" si="10"/>
        <v>8170</v>
      </c>
    </row>
    <row r="100" spans="1:14" x14ac:dyDescent="0.25">
      <c r="A100" s="50"/>
      <c r="B100" s="62" t="s">
        <v>134</v>
      </c>
      <c r="C100" s="52" t="s">
        <v>43</v>
      </c>
      <c r="D100" s="54">
        <v>10315</v>
      </c>
      <c r="E100" s="54">
        <f t="shared" si="12"/>
        <v>1</v>
      </c>
      <c r="F100" s="55">
        <f t="shared" si="6"/>
        <v>20000</v>
      </c>
      <c r="G100" s="56">
        <v>29</v>
      </c>
      <c r="H100" s="55">
        <f t="shared" si="11"/>
        <v>17400</v>
      </c>
      <c r="I100" s="55">
        <f t="shared" si="7"/>
        <v>17400</v>
      </c>
      <c r="J100" s="57">
        <f t="shared" si="8"/>
        <v>37400</v>
      </c>
      <c r="K100" s="66"/>
      <c r="L100" s="59">
        <f t="shared" si="9"/>
        <v>37400</v>
      </c>
      <c r="M100" s="60">
        <v>0</v>
      </c>
      <c r="N100" s="59">
        <f t="shared" si="10"/>
        <v>37400</v>
      </c>
    </row>
    <row r="101" spans="1:14" x14ac:dyDescent="0.25">
      <c r="A101" s="61"/>
      <c r="B101" s="69" t="s">
        <v>135</v>
      </c>
      <c r="C101" s="52" t="s">
        <v>43</v>
      </c>
      <c r="D101" s="54">
        <v>9051</v>
      </c>
      <c r="E101" s="54">
        <f t="shared" si="12"/>
        <v>1</v>
      </c>
      <c r="F101" s="55">
        <f t="shared" si="6"/>
        <v>20000</v>
      </c>
      <c r="G101" s="56">
        <v>13</v>
      </c>
      <c r="H101" s="55">
        <f t="shared" si="11"/>
        <v>7800</v>
      </c>
      <c r="I101" s="55">
        <f t="shared" si="7"/>
        <v>7800</v>
      </c>
      <c r="J101" s="57">
        <f t="shared" si="8"/>
        <v>27800</v>
      </c>
      <c r="K101" s="68"/>
      <c r="L101" s="59">
        <f t="shared" si="9"/>
        <v>27800</v>
      </c>
      <c r="M101" s="60">
        <v>0</v>
      </c>
      <c r="N101" s="59">
        <f t="shared" si="10"/>
        <v>27800</v>
      </c>
    </row>
    <row r="102" spans="1:14" x14ac:dyDescent="0.25">
      <c r="A102" s="50"/>
      <c r="B102" s="63" t="s">
        <v>136</v>
      </c>
      <c r="C102" s="52" t="s">
        <v>43</v>
      </c>
      <c r="D102" s="54">
        <v>1047</v>
      </c>
      <c r="E102" s="54">
        <f t="shared" si="12"/>
        <v>1</v>
      </c>
      <c r="F102" s="55">
        <f t="shared" si="6"/>
        <v>20000</v>
      </c>
      <c r="G102" s="56">
        <v>3</v>
      </c>
      <c r="H102" s="55">
        <f t="shared" si="11"/>
        <v>1800</v>
      </c>
      <c r="I102" s="55">
        <f t="shared" si="7"/>
        <v>1800</v>
      </c>
      <c r="J102" s="57">
        <f t="shared" si="8"/>
        <v>21800</v>
      </c>
      <c r="K102" s="64">
        <v>11842</v>
      </c>
      <c r="L102" s="59">
        <f t="shared" si="9"/>
        <v>9958</v>
      </c>
      <c r="M102" s="60">
        <v>0</v>
      </c>
      <c r="N102" s="59">
        <f t="shared" si="10"/>
        <v>9958</v>
      </c>
    </row>
    <row r="103" spans="1:14" x14ac:dyDescent="0.25">
      <c r="A103" s="50"/>
      <c r="B103" s="62" t="s">
        <v>137</v>
      </c>
      <c r="C103" s="70" t="s">
        <v>43</v>
      </c>
      <c r="D103" s="71">
        <v>14106</v>
      </c>
      <c r="E103" s="71">
        <f t="shared" si="12"/>
        <v>1</v>
      </c>
      <c r="F103" s="55">
        <f t="shared" si="6"/>
        <v>20000</v>
      </c>
      <c r="G103" s="56">
        <v>14</v>
      </c>
      <c r="H103" s="72">
        <f t="shared" si="11"/>
        <v>8400</v>
      </c>
      <c r="I103" s="72">
        <f t="shared" si="7"/>
        <v>8400</v>
      </c>
      <c r="J103" s="57">
        <f t="shared" si="8"/>
        <v>28400</v>
      </c>
      <c r="K103" s="66"/>
      <c r="L103" s="74">
        <f t="shared" si="9"/>
        <v>28400</v>
      </c>
      <c r="M103" s="60">
        <v>0</v>
      </c>
      <c r="N103" s="59">
        <f t="shared" si="10"/>
        <v>28400</v>
      </c>
    </row>
    <row r="104" spans="1:14" x14ac:dyDescent="0.25">
      <c r="A104" s="50"/>
      <c r="B104" s="62" t="s">
        <v>138</v>
      </c>
      <c r="C104" s="52" t="s">
        <v>43</v>
      </c>
      <c r="D104" s="54">
        <v>5716</v>
      </c>
      <c r="E104" s="54">
        <f t="shared" si="12"/>
        <v>1</v>
      </c>
      <c r="F104" s="55">
        <f t="shared" si="6"/>
        <v>20000</v>
      </c>
      <c r="G104" s="56">
        <v>16</v>
      </c>
      <c r="H104" s="55">
        <f t="shared" si="11"/>
        <v>9600</v>
      </c>
      <c r="I104" s="55">
        <f t="shared" si="7"/>
        <v>9600</v>
      </c>
      <c r="J104" s="57">
        <f t="shared" si="8"/>
        <v>29600</v>
      </c>
      <c r="K104" s="66"/>
      <c r="L104" s="59">
        <f t="shared" si="9"/>
        <v>29600</v>
      </c>
      <c r="M104" s="60">
        <v>0</v>
      </c>
      <c r="N104" s="59">
        <f t="shared" si="10"/>
        <v>29600</v>
      </c>
    </row>
    <row r="105" spans="1:14" x14ac:dyDescent="0.25">
      <c r="A105" s="50"/>
      <c r="B105" s="69" t="s">
        <v>139</v>
      </c>
      <c r="C105" s="52" t="s">
        <v>43</v>
      </c>
      <c r="D105" s="54">
        <v>69</v>
      </c>
      <c r="E105" s="54">
        <v>1</v>
      </c>
      <c r="F105" s="55">
        <f t="shared" si="6"/>
        <v>20000</v>
      </c>
      <c r="G105" s="56">
        <v>3</v>
      </c>
      <c r="H105" s="55">
        <f t="shared" si="11"/>
        <v>1800</v>
      </c>
      <c r="I105" s="55">
        <f t="shared" si="7"/>
        <v>1800</v>
      </c>
      <c r="J105" s="57">
        <f t="shared" si="8"/>
        <v>21800</v>
      </c>
      <c r="K105" s="93"/>
      <c r="L105" s="59">
        <f t="shared" si="9"/>
        <v>21800</v>
      </c>
      <c r="M105" s="60">
        <v>0</v>
      </c>
      <c r="N105" s="59">
        <f t="shared" si="10"/>
        <v>21800</v>
      </c>
    </row>
    <row r="106" spans="1:14" x14ac:dyDescent="0.25">
      <c r="A106" s="50"/>
      <c r="B106" s="62" t="s">
        <v>140</v>
      </c>
      <c r="C106" s="70" t="s">
        <v>43</v>
      </c>
      <c r="D106" s="71">
        <v>798</v>
      </c>
      <c r="E106" s="71">
        <f t="shared" ref="E106:E116" si="13">IF(+D106&gt;160000,3,IF(+D106&gt;20000,2,IF(+D106=0," ",1)))</f>
        <v>1</v>
      </c>
      <c r="F106" s="55">
        <f t="shared" si="6"/>
        <v>20000</v>
      </c>
      <c r="G106" s="56">
        <v>0</v>
      </c>
      <c r="H106" s="72">
        <f t="shared" si="11"/>
        <v>0</v>
      </c>
      <c r="I106" s="72">
        <f t="shared" si="7"/>
        <v>0</v>
      </c>
      <c r="J106" s="57">
        <f t="shared" si="8"/>
        <v>20000</v>
      </c>
      <c r="K106" s="64">
        <v>14843</v>
      </c>
      <c r="L106" s="74">
        <f t="shared" si="9"/>
        <v>5157</v>
      </c>
      <c r="M106" s="60">
        <v>0</v>
      </c>
      <c r="N106" s="59">
        <f t="shared" si="10"/>
        <v>5157</v>
      </c>
    </row>
    <row r="107" spans="1:14" x14ac:dyDescent="0.25">
      <c r="A107" s="50"/>
      <c r="B107" s="62" t="s">
        <v>141</v>
      </c>
      <c r="C107" s="70" t="s">
        <v>43</v>
      </c>
      <c r="D107" s="71">
        <v>1130</v>
      </c>
      <c r="E107" s="71">
        <f t="shared" si="13"/>
        <v>1</v>
      </c>
      <c r="F107" s="55">
        <f t="shared" si="6"/>
        <v>20000</v>
      </c>
      <c r="G107" s="56">
        <v>2</v>
      </c>
      <c r="H107" s="72">
        <f t="shared" si="11"/>
        <v>1200</v>
      </c>
      <c r="I107" s="72">
        <f t="shared" si="7"/>
        <v>1200</v>
      </c>
      <c r="J107" s="57">
        <f t="shared" si="8"/>
        <v>21200</v>
      </c>
      <c r="K107" s="66"/>
      <c r="L107" s="74">
        <f t="shared" si="9"/>
        <v>21200</v>
      </c>
      <c r="M107" s="60">
        <v>0</v>
      </c>
      <c r="N107" s="59">
        <f t="shared" si="10"/>
        <v>21200</v>
      </c>
    </row>
    <row r="108" spans="1:14" x14ac:dyDescent="0.25">
      <c r="A108" s="50"/>
      <c r="B108" s="75" t="s">
        <v>142</v>
      </c>
      <c r="C108" s="52" t="s">
        <v>59</v>
      </c>
      <c r="D108" s="76" t="s">
        <v>60</v>
      </c>
      <c r="E108" s="76" t="s">
        <v>60</v>
      </c>
      <c r="F108" s="55">
        <f t="shared" si="6"/>
        <v>0</v>
      </c>
      <c r="G108" s="76" t="s">
        <v>60</v>
      </c>
      <c r="H108" s="55">
        <f t="shared" si="11"/>
        <v>0</v>
      </c>
      <c r="I108" s="55">
        <f t="shared" si="7"/>
        <v>0</v>
      </c>
      <c r="J108" s="57">
        <f t="shared" si="8"/>
        <v>0</v>
      </c>
      <c r="K108" s="58"/>
      <c r="L108" s="59">
        <f t="shared" si="9"/>
        <v>0</v>
      </c>
      <c r="M108" s="60">
        <v>0</v>
      </c>
      <c r="N108" s="59">
        <f t="shared" si="10"/>
        <v>0</v>
      </c>
    </row>
    <row r="109" spans="1:14" x14ac:dyDescent="0.25">
      <c r="A109" s="50"/>
      <c r="B109" s="62" t="s">
        <v>143</v>
      </c>
      <c r="C109" s="52" t="s">
        <v>43</v>
      </c>
      <c r="D109" s="54">
        <v>6475</v>
      </c>
      <c r="E109" s="54">
        <f>IF(+D109&gt;160000,3,IF(+D109&gt;20000,2,IF(+D109=0," ",1)))</f>
        <v>1</v>
      </c>
      <c r="F109" s="55">
        <f t="shared" si="6"/>
        <v>20000</v>
      </c>
      <c r="G109" s="56">
        <v>13</v>
      </c>
      <c r="H109" s="55">
        <f>G109*600</f>
        <v>7800</v>
      </c>
      <c r="I109" s="55">
        <f>H109*1</f>
        <v>7800</v>
      </c>
      <c r="J109" s="57">
        <f>F109+I109</f>
        <v>27800</v>
      </c>
      <c r="K109" s="66"/>
      <c r="L109" s="59">
        <f>J109-K109</f>
        <v>27800</v>
      </c>
      <c r="M109" s="60">
        <v>0</v>
      </c>
      <c r="N109" s="59">
        <f t="shared" si="10"/>
        <v>27800</v>
      </c>
    </row>
    <row r="110" spans="1:14" x14ac:dyDescent="0.25">
      <c r="A110" s="50"/>
      <c r="B110" s="62" t="s">
        <v>144</v>
      </c>
      <c r="C110" s="52" t="s">
        <v>43</v>
      </c>
      <c r="D110" s="54">
        <v>5363</v>
      </c>
      <c r="E110" s="54">
        <f t="shared" si="13"/>
        <v>1</v>
      </c>
      <c r="F110" s="55">
        <f t="shared" si="6"/>
        <v>20000</v>
      </c>
      <c r="G110" s="56">
        <v>6</v>
      </c>
      <c r="H110" s="55">
        <f t="shared" si="11"/>
        <v>3600</v>
      </c>
      <c r="I110" s="55">
        <f t="shared" si="7"/>
        <v>3600</v>
      </c>
      <c r="J110" s="57">
        <f t="shared" si="8"/>
        <v>23600</v>
      </c>
      <c r="K110" s="66"/>
      <c r="L110" s="59">
        <f t="shared" si="9"/>
        <v>23600</v>
      </c>
      <c r="M110" s="60">
        <v>0</v>
      </c>
      <c r="N110" s="59">
        <f t="shared" si="10"/>
        <v>23600</v>
      </c>
    </row>
    <row r="111" spans="1:14" x14ac:dyDescent="0.25">
      <c r="A111" s="50"/>
      <c r="B111" s="62" t="s">
        <v>145</v>
      </c>
      <c r="C111" s="52" t="s">
        <v>43</v>
      </c>
      <c r="D111" s="54">
        <v>2842</v>
      </c>
      <c r="E111" s="54">
        <f t="shared" si="13"/>
        <v>1</v>
      </c>
      <c r="F111" s="55">
        <f t="shared" si="6"/>
        <v>20000</v>
      </c>
      <c r="G111" s="56">
        <v>6</v>
      </c>
      <c r="H111" s="55">
        <f t="shared" si="11"/>
        <v>3600</v>
      </c>
      <c r="I111" s="55">
        <f t="shared" si="7"/>
        <v>3600</v>
      </c>
      <c r="J111" s="57">
        <f t="shared" si="8"/>
        <v>23600</v>
      </c>
      <c r="K111" s="66"/>
      <c r="L111" s="59">
        <f t="shared" si="9"/>
        <v>23600</v>
      </c>
      <c r="M111" s="60">
        <v>0</v>
      </c>
      <c r="N111" s="59">
        <f t="shared" si="10"/>
        <v>23600</v>
      </c>
    </row>
    <row r="112" spans="1:14" x14ac:dyDescent="0.25">
      <c r="A112" s="50"/>
      <c r="B112" s="62" t="s">
        <v>146</v>
      </c>
      <c r="C112" s="52" t="s">
        <v>43</v>
      </c>
      <c r="D112" s="54">
        <v>446</v>
      </c>
      <c r="E112" s="54">
        <f t="shared" si="13"/>
        <v>1</v>
      </c>
      <c r="F112" s="55">
        <f t="shared" si="6"/>
        <v>20000</v>
      </c>
      <c r="G112" s="56">
        <v>1</v>
      </c>
      <c r="H112" s="55">
        <f t="shared" si="11"/>
        <v>600</v>
      </c>
      <c r="I112" s="55">
        <f t="shared" si="7"/>
        <v>600</v>
      </c>
      <c r="J112" s="57">
        <f t="shared" si="8"/>
        <v>20600</v>
      </c>
      <c r="K112" s="66"/>
      <c r="L112" s="59">
        <f t="shared" si="9"/>
        <v>20600</v>
      </c>
      <c r="M112" s="60">
        <v>0</v>
      </c>
      <c r="N112" s="59">
        <f t="shared" si="10"/>
        <v>20600</v>
      </c>
    </row>
    <row r="113" spans="1:14" x14ac:dyDescent="0.25">
      <c r="A113" s="50"/>
      <c r="B113" s="75" t="s">
        <v>147</v>
      </c>
      <c r="C113" s="52" t="s">
        <v>59</v>
      </c>
      <c r="D113" s="76" t="s">
        <v>60</v>
      </c>
      <c r="E113" s="76" t="s">
        <v>60</v>
      </c>
      <c r="F113" s="55">
        <f t="shared" si="6"/>
        <v>0</v>
      </c>
      <c r="G113" s="76" t="s">
        <v>60</v>
      </c>
      <c r="H113" s="55">
        <f t="shared" si="11"/>
        <v>0</v>
      </c>
      <c r="I113" s="55">
        <f t="shared" si="7"/>
        <v>0</v>
      </c>
      <c r="J113" s="57">
        <f>F113+I113</f>
        <v>0</v>
      </c>
      <c r="K113" s="66"/>
      <c r="L113" s="59">
        <f>J113-K113</f>
        <v>0</v>
      </c>
      <c r="M113" s="60">
        <v>0</v>
      </c>
      <c r="N113" s="59">
        <f t="shared" si="10"/>
        <v>0</v>
      </c>
    </row>
    <row r="114" spans="1:14" x14ac:dyDescent="0.25">
      <c r="A114" s="50"/>
      <c r="B114" s="62" t="s">
        <v>148</v>
      </c>
      <c r="C114" s="52" t="s">
        <v>43</v>
      </c>
      <c r="D114" s="54">
        <v>314</v>
      </c>
      <c r="E114" s="54">
        <f t="shared" si="13"/>
        <v>1</v>
      </c>
      <c r="F114" s="55">
        <f t="shared" si="6"/>
        <v>20000</v>
      </c>
      <c r="G114" s="56">
        <v>0</v>
      </c>
      <c r="H114" s="55">
        <f t="shared" si="11"/>
        <v>0</v>
      </c>
      <c r="I114" s="55">
        <f t="shared" si="7"/>
        <v>0</v>
      </c>
      <c r="J114" s="57">
        <f>F114+I114</f>
        <v>20000</v>
      </c>
      <c r="K114" s="58"/>
      <c r="L114" s="59">
        <f>J114-K114</f>
        <v>20000</v>
      </c>
      <c r="M114" s="60">
        <v>0</v>
      </c>
      <c r="N114" s="59">
        <f t="shared" si="10"/>
        <v>20000</v>
      </c>
    </row>
    <row r="115" spans="1:14" x14ac:dyDescent="0.25">
      <c r="A115" s="50"/>
      <c r="B115" s="75" t="s">
        <v>149</v>
      </c>
      <c r="C115" s="52" t="s">
        <v>59</v>
      </c>
      <c r="D115" s="76" t="s">
        <v>60</v>
      </c>
      <c r="E115" s="76" t="s">
        <v>60</v>
      </c>
      <c r="F115" s="55">
        <f t="shared" si="6"/>
        <v>0</v>
      </c>
      <c r="G115" s="76" t="s">
        <v>60</v>
      </c>
      <c r="H115" s="55">
        <f t="shared" si="11"/>
        <v>0</v>
      </c>
      <c r="I115" s="55">
        <f t="shared" si="7"/>
        <v>0</v>
      </c>
      <c r="J115" s="57">
        <f>F115+I115</f>
        <v>0</v>
      </c>
      <c r="K115" s="58"/>
      <c r="L115" s="59">
        <f>J115-K115</f>
        <v>0</v>
      </c>
      <c r="M115" s="60">
        <v>0</v>
      </c>
      <c r="N115" s="59">
        <f t="shared" si="10"/>
        <v>0</v>
      </c>
    </row>
    <row r="116" spans="1:14" x14ac:dyDescent="0.25">
      <c r="A116" s="50"/>
      <c r="B116" s="69" t="s">
        <v>150</v>
      </c>
      <c r="C116" s="52" t="s">
        <v>43</v>
      </c>
      <c r="D116" s="54">
        <v>449</v>
      </c>
      <c r="E116" s="54">
        <f t="shared" si="13"/>
        <v>1</v>
      </c>
      <c r="F116" s="55">
        <f t="shared" si="6"/>
        <v>20000</v>
      </c>
      <c r="G116" s="56">
        <v>0</v>
      </c>
      <c r="H116" s="55">
        <f t="shared" si="11"/>
        <v>0</v>
      </c>
      <c r="I116" s="55">
        <f t="shared" si="7"/>
        <v>0</v>
      </c>
      <c r="J116" s="57">
        <f>F116+I116</f>
        <v>20000</v>
      </c>
      <c r="K116" s="58"/>
      <c r="L116" s="59">
        <f>J116-K116</f>
        <v>20000</v>
      </c>
      <c r="M116" s="60">
        <v>0</v>
      </c>
      <c r="N116" s="59">
        <f t="shared" si="10"/>
        <v>20000</v>
      </c>
    </row>
    <row r="117" spans="1:14" x14ac:dyDescent="0.25">
      <c r="A117" s="27"/>
      <c r="B117" s="94"/>
      <c r="C117" s="10"/>
      <c r="D117" s="95"/>
      <c r="E117" s="10"/>
      <c r="F117" s="54"/>
      <c r="G117" s="56"/>
      <c r="H117" s="54"/>
      <c r="I117" s="54"/>
      <c r="J117" s="96"/>
      <c r="K117" s="58"/>
      <c r="L117" s="59"/>
      <c r="M117" s="10"/>
      <c r="N117" s="49"/>
    </row>
    <row r="118" spans="1:14" ht="16.5" thickBot="1" x14ac:dyDescent="0.3">
      <c r="A118" s="27"/>
      <c r="B118" s="97" t="s">
        <v>151</v>
      </c>
      <c r="C118" s="98"/>
      <c r="D118" s="99">
        <f>SUM(D12:D117)</f>
        <v>1336980</v>
      </c>
      <c r="E118" s="98"/>
      <c r="F118" s="100">
        <f t="shared" ref="F118:N118" si="14">SUM(F12:F117)</f>
        <v>2020000</v>
      </c>
      <c r="G118" s="101">
        <f t="shared" si="14"/>
        <v>2499</v>
      </c>
      <c r="H118" s="100">
        <f t="shared" si="14"/>
        <v>1499400</v>
      </c>
      <c r="I118" s="100">
        <f t="shared" si="14"/>
        <v>1499400</v>
      </c>
      <c r="J118" s="102">
        <f t="shared" si="14"/>
        <v>3519400</v>
      </c>
      <c r="K118" s="103">
        <f>SUM(K12:K117)</f>
        <v>199232</v>
      </c>
      <c r="L118" s="104">
        <f t="shared" si="14"/>
        <v>3320168</v>
      </c>
      <c r="M118" s="105">
        <f t="shared" si="14"/>
        <v>0</v>
      </c>
      <c r="N118" s="106">
        <f t="shared" si="14"/>
        <v>3320168</v>
      </c>
    </row>
    <row r="119" spans="1:14" ht="16.5" thickTop="1" x14ac:dyDescent="0.25">
      <c r="A119" s="27"/>
      <c r="B119" s="107" t="s">
        <v>152</v>
      </c>
    </row>
    <row r="120" spans="1:14" ht="9.6" customHeight="1" x14ac:dyDescent="0.25">
      <c r="A120" s="27"/>
      <c r="B120" s="8"/>
    </row>
    <row r="121" spans="1:14" x14ac:dyDescent="0.25">
      <c r="A121" s="27"/>
      <c r="B121" s="107" t="s">
        <v>153</v>
      </c>
    </row>
    <row r="122" spans="1:14" x14ac:dyDescent="0.25">
      <c r="A122" s="27"/>
      <c r="B122" s="107" t="s">
        <v>154</v>
      </c>
    </row>
    <row r="123" spans="1:14" ht="5.25" customHeight="1" x14ac:dyDescent="0.25">
      <c r="A123" s="27"/>
      <c r="B123" s="107"/>
    </row>
    <row r="124" spans="1:14" x14ac:dyDescent="0.25">
      <c r="A124" s="27"/>
      <c r="B124" s="107" t="s">
        <v>155</v>
      </c>
    </row>
    <row r="125" spans="1:14" x14ac:dyDescent="0.25">
      <c r="A125" s="27"/>
      <c r="B125" s="107" t="s">
        <v>156</v>
      </c>
    </row>
    <row r="126" spans="1:14" ht="6" customHeight="1" x14ac:dyDescent="0.25">
      <c r="A126" s="27"/>
      <c r="B126" s="107"/>
    </row>
    <row r="127" spans="1:14" x14ac:dyDescent="0.25">
      <c r="A127" s="27"/>
      <c r="B127" s="107" t="s">
        <v>157</v>
      </c>
      <c r="K127" s="3"/>
    </row>
    <row r="128" spans="1:14" x14ac:dyDescent="0.25">
      <c r="A128" s="27"/>
      <c r="B128" s="107" t="s">
        <v>158</v>
      </c>
      <c r="K128" s="3"/>
    </row>
    <row r="129" spans="1:10" ht="4.5" customHeight="1" x14ac:dyDescent="0.25">
      <c r="A129" s="27"/>
      <c r="B129" s="10"/>
    </row>
    <row r="130" spans="1:10" x14ac:dyDescent="0.25">
      <c r="B130" s="108" t="s">
        <v>159</v>
      </c>
    </row>
    <row r="131" spans="1:10" ht="2.25" customHeight="1" x14ac:dyDescent="0.25">
      <c r="B131" s="107"/>
    </row>
    <row r="132" spans="1:10" x14ac:dyDescent="0.25">
      <c r="B132" s="107" t="s">
        <v>160</v>
      </c>
    </row>
    <row r="133" spans="1:10" x14ac:dyDescent="0.25">
      <c r="B133" s="107" t="s">
        <v>161</v>
      </c>
    </row>
    <row r="134" spans="1:10" x14ac:dyDescent="0.25">
      <c r="B134" s="107" t="s">
        <v>162</v>
      </c>
    </row>
    <row r="135" spans="1:10" x14ac:dyDescent="0.25">
      <c r="B135" s="107" t="s">
        <v>163</v>
      </c>
    </row>
    <row r="136" spans="1:10" x14ac:dyDescent="0.25">
      <c r="B136" s="107" t="s">
        <v>164</v>
      </c>
    </row>
    <row r="137" spans="1:10" x14ac:dyDescent="0.25">
      <c r="B137" s="107" t="s">
        <v>165</v>
      </c>
    </row>
    <row r="138" spans="1:10" x14ac:dyDescent="0.25">
      <c r="B138" s="107" t="s">
        <v>166</v>
      </c>
    </row>
    <row r="139" spans="1:10" x14ac:dyDescent="0.25">
      <c r="B139" s="107" t="s">
        <v>167</v>
      </c>
      <c r="C139" s="109"/>
      <c r="D139" s="109"/>
      <c r="E139" s="109"/>
      <c r="F139" s="109"/>
      <c r="G139" s="109"/>
    </row>
    <row r="140" spans="1:10" x14ac:dyDescent="0.25">
      <c r="B140" s="110" t="s">
        <v>168</v>
      </c>
    </row>
    <row r="141" spans="1:10" ht="4.5" customHeight="1" x14ac:dyDescent="0.25">
      <c r="B141" s="10"/>
    </row>
    <row r="142" spans="1:10" x14ac:dyDescent="0.25">
      <c r="B142" s="111" t="s">
        <v>169</v>
      </c>
    </row>
    <row r="143" spans="1:10" ht="5.25" customHeight="1" x14ac:dyDescent="0.25">
      <c r="B143" s="112"/>
    </row>
    <row r="144" spans="1:10" x14ac:dyDescent="0.25">
      <c r="A144" s="113"/>
      <c r="B144" s="111" t="s">
        <v>170</v>
      </c>
      <c r="C144" s="109"/>
      <c r="D144" s="109"/>
      <c r="E144" s="109"/>
      <c r="F144" s="109"/>
      <c r="G144" s="109"/>
      <c r="H144" s="109"/>
      <c r="I144" s="109"/>
      <c r="J144" s="109"/>
    </row>
    <row r="145" spans="1:10" ht="3" customHeight="1" x14ac:dyDescent="0.25">
      <c r="A145" s="114"/>
      <c r="B145" s="110"/>
      <c r="C145" s="109"/>
      <c r="D145" s="109"/>
      <c r="E145" s="109"/>
      <c r="F145" s="109"/>
      <c r="G145" s="109"/>
      <c r="H145" s="109"/>
      <c r="I145" s="109"/>
      <c r="J145" s="109"/>
    </row>
    <row r="146" spans="1:10" x14ac:dyDescent="0.25">
      <c r="B146" s="115" t="s">
        <v>171</v>
      </c>
      <c r="C146" s="115"/>
      <c r="D146" s="115"/>
      <c r="E146" s="115"/>
      <c r="F146" s="115"/>
      <c r="G146" s="115"/>
      <c r="H146" s="115"/>
    </row>
    <row r="147" spans="1:10" ht="8.25" customHeight="1" x14ac:dyDescent="0.25"/>
    <row r="148" spans="1:10" x14ac:dyDescent="0.25">
      <c r="B148" s="116" t="s">
        <v>172</v>
      </c>
    </row>
    <row r="149" spans="1:10" ht="8.25" customHeight="1" x14ac:dyDescent="0.25">
      <c r="B149" s="116"/>
    </row>
  </sheetData>
  <mergeCells count="6">
    <mergeCell ref="B3:N3"/>
    <mergeCell ref="B4:N4"/>
    <mergeCell ref="B5:N5"/>
    <mergeCell ref="M6:N6"/>
    <mergeCell ref="M8:M10"/>
    <mergeCell ref="N8:N10"/>
  </mergeCells>
  <printOptions horizontalCentered="1" verticalCentered="1"/>
  <pageMargins left="0.25" right="0.25" top="0.24" bottom="0.25" header="0.53" footer="0.17"/>
  <pageSetup paperSize="5" scale="85" orientation="landscape" r:id="rId1"/>
  <headerFooter alignWithMargins="0">
    <oddFooter>&amp;LPage &amp;P of &amp;N&amp;R&amp;"Helv,Bold"&amp;11&amp;D
&amp;T</oddFooter>
  </headerFooter>
  <rowBreaks count="2" manualBreakCount="2">
    <brk id="41" min="1" max="11" man="1"/>
    <brk id="7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Muni-2018</vt:lpstr>
      <vt:lpstr>'Muni-2018'!Print_Area</vt:lpstr>
      <vt:lpstr>'Muni-2018'!Print_Titles</vt:lpstr>
      <vt:lpstr>'Muni-2018'!Print_Titles_MI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2017-08-25T17:36:35Z</dcterms:created>
  <dcterms:modified xsi:type="dcterms:W3CDTF">2017-08-25T17:36:50Z</dcterms:modified>
</cp:coreProperties>
</file>