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ertaG\Downloads\Website\"/>
    </mc:Choice>
  </mc:AlternateContent>
  <bookViews>
    <workbookView xWindow="0" yWindow="0" windowWidth="20490" windowHeight="7455"/>
  </bookViews>
  <sheets>
    <sheet name="Muni-2021" sheetId="1" r:id="rId1"/>
  </sheets>
  <externalReferences>
    <externalReference r:id="rId2"/>
  </externalReferences>
  <definedNames>
    <definedName name="__123Graph_A" localSheetId="0" hidden="1">'Muni-2021'!$C$12:$C$117</definedName>
    <definedName name="__123Graph_A" hidden="1">#REF!</definedName>
    <definedName name="__123Graph_C" localSheetId="0" hidden="1">'Muni-2021'!$D$12:$D$117</definedName>
    <definedName name="__123Graph_C" hidden="1">#REF!</definedName>
    <definedName name="__123Graph_D" localSheetId="0" hidden="1">'Muni-2021'!#REF!</definedName>
    <definedName name="__123Graph_D" hidden="1">'[1]Muni-2003-04-DISTRIBUTION'!#REF!</definedName>
    <definedName name="__123Graph_E" localSheetId="0" hidden="1">'Muni-2021'!$E$12:$E$117</definedName>
    <definedName name="__123Graph_E" hidden="1">#REF!</definedName>
    <definedName name="__123Graph_F" localSheetId="0" hidden="1">'Muni-2021'!#REF!</definedName>
    <definedName name="__123Graph_F" hidden="1">'[1]Muni-2003-04-DISTRIBUTION'!#REF!</definedName>
    <definedName name="__123Graph_X" localSheetId="0" hidden="1">'Muni-2021'!$B$12:$B$118</definedName>
    <definedName name="__123Graph_X" hidden="1">#REF!</definedName>
    <definedName name="_Key1" localSheetId="0" hidden="1">'Muni-2021'!$A$12:$A$116</definedName>
    <definedName name="_Key1" hidden="1">#REF!</definedName>
    <definedName name="_Order1" hidden="1">255</definedName>
    <definedName name="_Sort" localSheetId="0" hidden="1">'Muni-2021'!$A$12:$I$116</definedName>
    <definedName name="_Sort" hidden="1">#REF!</definedName>
    <definedName name="_xlnm.Print_Area" localSheetId="0">'Muni-2021'!$A$1:$M$148</definedName>
    <definedName name="_xlnm.Print_Titles" localSheetId="0">'Muni-2021'!$3:$10</definedName>
    <definedName name="Print_Titles_MI" localSheetId="0">'Muni-2021'!$3:$10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8" i="1" l="1"/>
  <c r="J118" i="1"/>
  <c r="F118" i="1"/>
  <c r="C118" i="1"/>
  <c r="G116" i="1"/>
  <c r="H116" i="1" s="1"/>
  <c r="D116" i="1"/>
  <c r="E116" i="1" s="1"/>
  <c r="G115" i="1"/>
  <c r="H115" i="1" s="1"/>
  <c r="E115" i="1"/>
  <c r="G114" i="1"/>
  <c r="H114" i="1" s="1"/>
  <c r="D114" i="1"/>
  <c r="E114" i="1" s="1"/>
  <c r="I114" i="1" s="1"/>
  <c r="K114" i="1" s="1"/>
  <c r="M114" i="1" s="1"/>
  <c r="G113" i="1"/>
  <c r="H113" i="1" s="1"/>
  <c r="E113" i="1"/>
  <c r="G112" i="1"/>
  <c r="H112" i="1" s="1"/>
  <c r="D112" i="1"/>
  <c r="E112" i="1" s="1"/>
  <c r="G111" i="1"/>
  <c r="H111" i="1" s="1"/>
  <c r="D111" i="1"/>
  <c r="E111" i="1" s="1"/>
  <c r="I111" i="1" s="1"/>
  <c r="K111" i="1" s="1"/>
  <c r="M111" i="1" s="1"/>
  <c r="G110" i="1"/>
  <c r="H110" i="1" s="1"/>
  <c r="D110" i="1"/>
  <c r="E110" i="1" s="1"/>
  <c r="G109" i="1"/>
  <c r="H109" i="1" s="1"/>
  <c r="D109" i="1"/>
  <c r="E109" i="1" s="1"/>
  <c r="G108" i="1"/>
  <c r="H108" i="1" s="1"/>
  <c r="E108" i="1"/>
  <c r="G107" i="1"/>
  <c r="H107" i="1" s="1"/>
  <c r="D107" i="1"/>
  <c r="E107" i="1" s="1"/>
  <c r="G106" i="1"/>
  <c r="H106" i="1" s="1"/>
  <c r="D106" i="1"/>
  <c r="E106" i="1" s="1"/>
  <c r="G105" i="1"/>
  <c r="H105" i="1" s="1"/>
  <c r="E105" i="1"/>
  <c r="G104" i="1"/>
  <c r="H104" i="1" s="1"/>
  <c r="D104" i="1"/>
  <c r="E104" i="1" s="1"/>
  <c r="G103" i="1"/>
  <c r="H103" i="1" s="1"/>
  <c r="D103" i="1"/>
  <c r="E103" i="1" s="1"/>
  <c r="G102" i="1"/>
  <c r="H102" i="1" s="1"/>
  <c r="D102" i="1"/>
  <c r="E102" i="1" s="1"/>
  <c r="G101" i="1"/>
  <c r="H101" i="1" s="1"/>
  <c r="D101" i="1"/>
  <c r="E101" i="1" s="1"/>
  <c r="I101" i="1" s="1"/>
  <c r="K101" i="1" s="1"/>
  <c r="M101" i="1" s="1"/>
  <c r="G100" i="1"/>
  <c r="H100" i="1" s="1"/>
  <c r="D100" i="1"/>
  <c r="E100" i="1" s="1"/>
  <c r="I100" i="1" s="1"/>
  <c r="K100" i="1" s="1"/>
  <c r="M100" i="1" s="1"/>
  <c r="G99" i="1"/>
  <c r="H99" i="1" s="1"/>
  <c r="D99" i="1"/>
  <c r="E99" i="1" s="1"/>
  <c r="G98" i="1"/>
  <c r="H98" i="1" s="1"/>
  <c r="D98" i="1"/>
  <c r="E98" i="1" s="1"/>
  <c r="G97" i="1"/>
  <c r="H97" i="1" s="1"/>
  <c r="D97" i="1"/>
  <c r="E97" i="1" s="1"/>
  <c r="G96" i="1"/>
  <c r="H96" i="1" s="1"/>
  <c r="D96" i="1"/>
  <c r="E96" i="1" s="1"/>
  <c r="I96" i="1" s="1"/>
  <c r="K96" i="1" s="1"/>
  <c r="M96" i="1" s="1"/>
  <c r="G95" i="1"/>
  <c r="H95" i="1" s="1"/>
  <c r="E95" i="1"/>
  <c r="G94" i="1"/>
  <c r="H94" i="1" s="1"/>
  <c r="D94" i="1"/>
  <c r="E94" i="1" s="1"/>
  <c r="G93" i="1"/>
  <c r="H93" i="1" s="1"/>
  <c r="D93" i="1"/>
  <c r="E93" i="1" s="1"/>
  <c r="G92" i="1"/>
  <c r="H92" i="1" s="1"/>
  <c r="E92" i="1"/>
  <c r="G91" i="1"/>
  <c r="H91" i="1" s="1"/>
  <c r="D91" i="1"/>
  <c r="E91" i="1" s="1"/>
  <c r="G90" i="1"/>
  <c r="H90" i="1" s="1"/>
  <c r="D90" i="1"/>
  <c r="E90" i="1" s="1"/>
  <c r="G89" i="1"/>
  <c r="H89" i="1" s="1"/>
  <c r="E89" i="1"/>
  <c r="G88" i="1"/>
  <c r="H88" i="1" s="1"/>
  <c r="D88" i="1"/>
  <c r="E88" i="1" s="1"/>
  <c r="G87" i="1"/>
  <c r="H87" i="1" s="1"/>
  <c r="D87" i="1"/>
  <c r="E87" i="1" s="1"/>
  <c r="G86" i="1"/>
  <c r="H86" i="1" s="1"/>
  <c r="D86" i="1"/>
  <c r="E86" i="1" s="1"/>
  <c r="G85" i="1"/>
  <c r="H85" i="1" s="1"/>
  <c r="D85" i="1"/>
  <c r="E85" i="1" s="1"/>
  <c r="G84" i="1"/>
  <c r="H84" i="1" s="1"/>
  <c r="D84" i="1"/>
  <c r="E84" i="1" s="1"/>
  <c r="G83" i="1"/>
  <c r="H83" i="1" s="1"/>
  <c r="I83" i="1" s="1"/>
  <c r="K83" i="1" s="1"/>
  <c r="M83" i="1" s="1"/>
  <c r="G82" i="1"/>
  <c r="H82" i="1" s="1"/>
  <c r="I82" i="1" s="1"/>
  <c r="K82" i="1" s="1"/>
  <c r="M82" i="1" s="1"/>
  <c r="D82" i="1"/>
  <c r="G81" i="1"/>
  <c r="H81" i="1" s="1"/>
  <c r="D81" i="1"/>
  <c r="E81" i="1" s="1"/>
  <c r="G80" i="1"/>
  <c r="H80" i="1" s="1"/>
  <c r="D80" i="1"/>
  <c r="E80" i="1" s="1"/>
  <c r="G79" i="1"/>
  <c r="H79" i="1" s="1"/>
  <c r="D79" i="1"/>
  <c r="E79" i="1" s="1"/>
  <c r="G78" i="1"/>
  <c r="H78" i="1" s="1"/>
  <c r="D78" i="1"/>
  <c r="E78" i="1" s="1"/>
  <c r="G77" i="1"/>
  <c r="H77" i="1" s="1"/>
  <c r="I77" i="1" s="1"/>
  <c r="K77" i="1" s="1"/>
  <c r="M77" i="1" s="1"/>
  <c r="D77" i="1"/>
  <c r="G76" i="1"/>
  <c r="H76" i="1" s="1"/>
  <c r="D76" i="1"/>
  <c r="E76" i="1" s="1"/>
  <c r="G75" i="1"/>
  <c r="H75" i="1" s="1"/>
  <c r="I75" i="1" s="1"/>
  <c r="K75" i="1" s="1"/>
  <c r="M75" i="1" s="1"/>
  <c r="D75" i="1"/>
  <c r="E75" i="1" s="1"/>
  <c r="G74" i="1"/>
  <c r="H74" i="1" s="1"/>
  <c r="D74" i="1"/>
  <c r="E74" i="1" s="1"/>
  <c r="G73" i="1"/>
  <c r="H73" i="1" s="1"/>
  <c r="D73" i="1"/>
  <c r="E73" i="1" s="1"/>
  <c r="G72" i="1"/>
  <c r="H72" i="1" s="1"/>
  <c r="D72" i="1"/>
  <c r="E72" i="1" s="1"/>
  <c r="G71" i="1"/>
  <c r="H71" i="1" s="1"/>
  <c r="E71" i="1"/>
  <c r="G70" i="1"/>
  <c r="H70" i="1" s="1"/>
  <c r="D70" i="1"/>
  <c r="E70" i="1" s="1"/>
  <c r="I70" i="1" s="1"/>
  <c r="K70" i="1" s="1"/>
  <c r="M70" i="1" s="1"/>
  <c r="G69" i="1"/>
  <c r="H69" i="1" s="1"/>
  <c r="D69" i="1"/>
  <c r="E69" i="1" s="1"/>
  <c r="G68" i="1"/>
  <c r="H68" i="1" s="1"/>
  <c r="D68" i="1"/>
  <c r="E68" i="1" s="1"/>
  <c r="G67" i="1"/>
  <c r="H67" i="1" s="1"/>
  <c r="D67" i="1"/>
  <c r="E67" i="1" s="1"/>
  <c r="G66" i="1"/>
  <c r="H66" i="1" s="1"/>
  <c r="D66" i="1"/>
  <c r="E66" i="1" s="1"/>
  <c r="G65" i="1"/>
  <c r="H65" i="1" s="1"/>
  <c r="E65" i="1"/>
  <c r="G64" i="1"/>
  <c r="H64" i="1" s="1"/>
  <c r="E64" i="1"/>
  <c r="G63" i="1"/>
  <c r="H63" i="1" s="1"/>
  <c r="I63" i="1" s="1"/>
  <c r="K63" i="1" s="1"/>
  <c r="M63" i="1" s="1"/>
  <c r="D63" i="1"/>
  <c r="H62" i="1"/>
  <c r="G62" i="1"/>
  <c r="D62" i="1"/>
  <c r="E62" i="1" s="1"/>
  <c r="G61" i="1"/>
  <c r="H61" i="1" s="1"/>
  <c r="I61" i="1" s="1"/>
  <c r="K61" i="1" s="1"/>
  <c r="M61" i="1" s="1"/>
  <c r="G60" i="1"/>
  <c r="H60" i="1" s="1"/>
  <c r="I60" i="1" s="1"/>
  <c r="K60" i="1" s="1"/>
  <c r="M60" i="1" s="1"/>
  <c r="G59" i="1"/>
  <c r="H59" i="1" s="1"/>
  <c r="I59" i="1" s="1"/>
  <c r="K59" i="1" s="1"/>
  <c r="M59" i="1" s="1"/>
  <c r="G58" i="1"/>
  <c r="H58" i="1" s="1"/>
  <c r="I58" i="1" s="1"/>
  <c r="K58" i="1" s="1"/>
  <c r="M58" i="1" s="1"/>
  <c r="G57" i="1"/>
  <c r="H57" i="1" s="1"/>
  <c r="I57" i="1" s="1"/>
  <c r="K57" i="1" s="1"/>
  <c r="M57" i="1" s="1"/>
  <c r="G56" i="1"/>
  <c r="H56" i="1" s="1"/>
  <c r="I56" i="1" s="1"/>
  <c r="K56" i="1" s="1"/>
  <c r="M56" i="1" s="1"/>
  <c r="G55" i="1"/>
  <c r="H55" i="1" s="1"/>
  <c r="D55" i="1"/>
  <c r="E55" i="1" s="1"/>
  <c r="H54" i="1"/>
  <c r="I54" i="1" s="1"/>
  <c r="K54" i="1" s="1"/>
  <c r="M54" i="1" s="1"/>
  <c r="G54" i="1"/>
  <c r="G53" i="1"/>
  <c r="H53" i="1" s="1"/>
  <c r="I53" i="1" s="1"/>
  <c r="K53" i="1" s="1"/>
  <c r="M53" i="1" s="1"/>
  <c r="G52" i="1"/>
  <c r="H52" i="1" s="1"/>
  <c r="I52" i="1" s="1"/>
  <c r="K52" i="1" s="1"/>
  <c r="M52" i="1" s="1"/>
  <c r="I51" i="1"/>
  <c r="K51" i="1" s="1"/>
  <c r="M51" i="1" s="1"/>
  <c r="G51" i="1"/>
  <c r="H51" i="1" s="1"/>
  <c r="G50" i="1"/>
  <c r="H50" i="1" s="1"/>
  <c r="I50" i="1" s="1"/>
  <c r="K50" i="1" s="1"/>
  <c r="M50" i="1" s="1"/>
  <c r="G49" i="1"/>
  <c r="H49" i="1" s="1"/>
  <c r="I49" i="1" s="1"/>
  <c r="K49" i="1" s="1"/>
  <c r="M49" i="1" s="1"/>
  <c r="G48" i="1"/>
  <c r="H48" i="1" s="1"/>
  <c r="I48" i="1" s="1"/>
  <c r="K48" i="1" s="1"/>
  <c r="M48" i="1" s="1"/>
  <c r="G47" i="1"/>
  <c r="H47" i="1" s="1"/>
  <c r="I47" i="1" s="1"/>
  <c r="K47" i="1" s="1"/>
  <c r="M47" i="1" s="1"/>
  <c r="G46" i="1"/>
  <c r="H46" i="1" s="1"/>
  <c r="I46" i="1" s="1"/>
  <c r="K46" i="1" s="1"/>
  <c r="M46" i="1" s="1"/>
  <c r="G45" i="1"/>
  <c r="H45" i="1" s="1"/>
  <c r="I45" i="1" s="1"/>
  <c r="K45" i="1" s="1"/>
  <c r="M45" i="1" s="1"/>
  <c r="G44" i="1"/>
  <c r="H44" i="1" s="1"/>
  <c r="I44" i="1" s="1"/>
  <c r="K44" i="1" s="1"/>
  <c r="M44" i="1" s="1"/>
  <c r="G43" i="1"/>
  <c r="H43" i="1" s="1"/>
  <c r="I43" i="1" s="1"/>
  <c r="K43" i="1" s="1"/>
  <c r="M43" i="1" s="1"/>
  <c r="G42" i="1"/>
  <c r="H42" i="1" s="1"/>
  <c r="I42" i="1" s="1"/>
  <c r="K42" i="1" s="1"/>
  <c r="M42" i="1" s="1"/>
  <c r="G41" i="1"/>
  <c r="H41" i="1" s="1"/>
  <c r="I41" i="1" s="1"/>
  <c r="K41" i="1" s="1"/>
  <c r="M41" i="1" s="1"/>
  <c r="G40" i="1"/>
  <c r="H40" i="1" s="1"/>
  <c r="I40" i="1" s="1"/>
  <c r="K40" i="1" s="1"/>
  <c r="M40" i="1" s="1"/>
  <c r="G39" i="1"/>
  <c r="H39" i="1" s="1"/>
  <c r="I39" i="1" s="1"/>
  <c r="K39" i="1" s="1"/>
  <c r="M39" i="1" s="1"/>
  <c r="G38" i="1"/>
  <c r="H38" i="1" s="1"/>
  <c r="I38" i="1" s="1"/>
  <c r="K38" i="1" s="1"/>
  <c r="M38" i="1" s="1"/>
  <c r="G37" i="1"/>
  <c r="H37" i="1" s="1"/>
  <c r="I37" i="1" s="1"/>
  <c r="K37" i="1" s="1"/>
  <c r="M37" i="1" s="1"/>
  <c r="G36" i="1"/>
  <c r="H36" i="1" s="1"/>
  <c r="I36" i="1" s="1"/>
  <c r="K36" i="1" s="1"/>
  <c r="M36" i="1" s="1"/>
  <c r="G35" i="1"/>
  <c r="H35" i="1" s="1"/>
  <c r="I35" i="1" s="1"/>
  <c r="K35" i="1" s="1"/>
  <c r="M35" i="1" s="1"/>
  <c r="G34" i="1"/>
  <c r="H34" i="1" s="1"/>
  <c r="I34" i="1" s="1"/>
  <c r="K34" i="1" s="1"/>
  <c r="M34" i="1" s="1"/>
  <c r="G33" i="1"/>
  <c r="H33" i="1" s="1"/>
  <c r="I33" i="1" s="1"/>
  <c r="K33" i="1" s="1"/>
  <c r="M33" i="1" s="1"/>
  <c r="G32" i="1"/>
  <c r="H32" i="1" s="1"/>
  <c r="I32" i="1" s="1"/>
  <c r="K32" i="1" s="1"/>
  <c r="M32" i="1" s="1"/>
  <c r="G31" i="1"/>
  <c r="H31" i="1" s="1"/>
  <c r="I31" i="1" s="1"/>
  <c r="K31" i="1" s="1"/>
  <c r="M31" i="1" s="1"/>
  <c r="G30" i="1"/>
  <c r="H30" i="1" s="1"/>
  <c r="I30" i="1" s="1"/>
  <c r="K30" i="1" s="1"/>
  <c r="M30" i="1" s="1"/>
  <c r="G29" i="1"/>
  <c r="H29" i="1" s="1"/>
  <c r="I29" i="1" s="1"/>
  <c r="K29" i="1" s="1"/>
  <c r="M29" i="1" s="1"/>
  <c r="G28" i="1"/>
  <c r="H28" i="1" s="1"/>
  <c r="I28" i="1" s="1"/>
  <c r="K28" i="1" s="1"/>
  <c r="M28" i="1" s="1"/>
  <c r="G27" i="1"/>
  <c r="H27" i="1" s="1"/>
  <c r="I27" i="1" s="1"/>
  <c r="K27" i="1" s="1"/>
  <c r="M27" i="1" s="1"/>
  <c r="G26" i="1"/>
  <c r="H26" i="1" s="1"/>
  <c r="I26" i="1" s="1"/>
  <c r="K26" i="1" s="1"/>
  <c r="M26" i="1" s="1"/>
  <c r="G25" i="1"/>
  <c r="H25" i="1" s="1"/>
  <c r="I25" i="1" s="1"/>
  <c r="K25" i="1" s="1"/>
  <c r="M25" i="1" s="1"/>
  <c r="G24" i="1"/>
  <c r="H24" i="1" s="1"/>
  <c r="I24" i="1" s="1"/>
  <c r="K24" i="1" s="1"/>
  <c r="M24" i="1" s="1"/>
  <c r="G23" i="1"/>
  <c r="H23" i="1" s="1"/>
  <c r="I23" i="1" s="1"/>
  <c r="K23" i="1" s="1"/>
  <c r="M23" i="1" s="1"/>
  <c r="G22" i="1"/>
  <c r="H22" i="1" s="1"/>
  <c r="I22" i="1" s="1"/>
  <c r="K22" i="1" s="1"/>
  <c r="M22" i="1" s="1"/>
  <c r="G21" i="1"/>
  <c r="H21" i="1" s="1"/>
  <c r="I21" i="1" s="1"/>
  <c r="K21" i="1" s="1"/>
  <c r="M21" i="1" s="1"/>
  <c r="G20" i="1"/>
  <c r="H20" i="1" s="1"/>
  <c r="I20" i="1" s="1"/>
  <c r="K20" i="1" s="1"/>
  <c r="M20" i="1" s="1"/>
  <c r="G19" i="1"/>
  <c r="H19" i="1" s="1"/>
  <c r="I19" i="1" s="1"/>
  <c r="K19" i="1" s="1"/>
  <c r="M19" i="1" s="1"/>
  <c r="G18" i="1"/>
  <c r="H18" i="1" s="1"/>
  <c r="I18" i="1" s="1"/>
  <c r="K18" i="1" s="1"/>
  <c r="M18" i="1" s="1"/>
  <c r="G17" i="1"/>
  <c r="H17" i="1" s="1"/>
  <c r="I17" i="1" s="1"/>
  <c r="K17" i="1" s="1"/>
  <c r="M17" i="1" s="1"/>
  <c r="G16" i="1"/>
  <c r="H16" i="1" s="1"/>
  <c r="I16" i="1" s="1"/>
  <c r="K16" i="1" s="1"/>
  <c r="M16" i="1" s="1"/>
  <c r="H15" i="1"/>
  <c r="I15" i="1" s="1"/>
  <c r="K15" i="1" s="1"/>
  <c r="M15" i="1" s="1"/>
  <c r="G15" i="1"/>
  <c r="G14" i="1"/>
  <c r="H14" i="1" s="1"/>
  <c r="I14" i="1" s="1"/>
  <c r="K14" i="1" s="1"/>
  <c r="M14" i="1" s="1"/>
  <c r="G13" i="1"/>
  <c r="H13" i="1" s="1"/>
  <c r="I13" i="1" s="1"/>
  <c r="K13" i="1" s="1"/>
  <c r="M13" i="1" s="1"/>
  <c r="G12" i="1"/>
  <c r="I84" i="1" l="1"/>
  <c r="K84" i="1" s="1"/>
  <c r="M84" i="1" s="1"/>
  <c r="I86" i="1"/>
  <c r="K86" i="1" s="1"/>
  <c r="M86" i="1" s="1"/>
  <c r="I66" i="1"/>
  <c r="K66" i="1" s="1"/>
  <c r="M66" i="1" s="1"/>
  <c r="I71" i="1"/>
  <c r="K71" i="1" s="1"/>
  <c r="M71" i="1" s="1"/>
  <c r="I79" i="1"/>
  <c r="K79" i="1" s="1"/>
  <c r="M79" i="1" s="1"/>
  <c r="I81" i="1"/>
  <c r="K81" i="1" s="1"/>
  <c r="M81" i="1" s="1"/>
  <c r="I91" i="1"/>
  <c r="K91" i="1" s="1"/>
  <c r="M91" i="1" s="1"/>
  <c r="I68" i="1"/>
  <c r="K68" i="1" s="1"/>
  <c r="M68" i="1" s="1"/>
  <c r="I76" i="1"/>
  <c r="K76" i="1" s="1"/>
  <c r="M76" i="1" s="1"/>
  <c r="I105" i="1"/>
  <c r="K105" i="1" s="1"/>
  <c r="M105" i="1" s="1"/>
  <c r="I108" i="1"/>
  <c r="K108" i="1" s="1"/>
  <c r="M108" i="1" s="1"/>
  <c r="I62" i="1"/>
  <c r="K62" i="1" s="1"/>
  <c r="M62" i="1" s="1"/>
  <c r="I67" i="1"/>
  <c r="K67" i="1" s="1"/>
  <c r="M67" i="1" s="1"/>
  <c r="I99" i="1"/>
  <c r="K99" i="1" s="1"/>
  <c r="M99" i="1" s="1"/>
  <c r="I113" i="1"/>
  <c r="K113" i="1" s="1"/>
  <c r="M113" i="1" s="1"/>
  <c r="I88" i="1"/>
  <c r="K88" i="1" s="1"/>
  <c r="M88" i="1" s="1"/>
  <c r="I94" i="1"/>
  <c r="K94" i="1" s="1"/>
  <c r="M94" i="1" s="1"/>
  <c r="I74" i="1"/>
  <c r="K74" i="1" s="1"/>
  <c r="M74" i="1" s="1"/>
  <c r="I92" i="1"/>
  <c r="K92" i="1" s="1"/>
  <c r="M92" i="1" s="1"/>
  <c r="I104" i="1"/>
  <c r="K104" i="1" s="1"/>
  <c r="M104" i="1" s="1"/>
  <c r="I107" i="1"/>
  <c r="K107" i="1" s="1"/>
  <c r="M107" i="1" s="1"/>
  <c r="I110" i="1"/>
  <c r="K110" i="1" s="1"/>
  <c r="M110" i="1" s="1"/>
  <c r="I89" i="1"/>
  <c r="K89" i="1" s="1"/>
  <c r="M89" i="1" s="1"/>
  <c r="I97" i="1"/>
  <c r="K97" i="1" s="1"/>
  <c r="M97" i="1" s="1"/>
  <c r="I73" i="1"/>
  <c r="K73" i="1" s="1"/>
  <c r="M73" i="1" s="1"/>
  <c r="I95" i="1"/>
  <c r="K95" i="1" s="1"/>
  <c r="M95" i="1" s="1"/>
  <c r="I103" i="1"/>
  <c r="K103" i="1" s="1"/>
  <c r="M103" i="1" s="1"/>
  <c r="I106" i="1"/>
  <c r="K106" i="1" s="1"/>
  <c r="M106" i="1" s="1"/>
  <c r="I109" i="1"/>
  <c r="K109" i="1" s="1"/>
  <c r="M109" i="1" s="1"/>
  <c r="I69" i="1"/>
  <c r="K69" i="1" s="1"/>
  <c r="M69" i="1" s="1"/>
  <c r="G118" i="1"/>
  <c r="I90" i="1"/>
  <c r="K90" i="1" s="1"/>
  <c r="M90" i="1" s="1"/>
  <c r="I98" i="1"/>
  <c r="K98" i="1" s="1"/>
  <c r="M98" i="1" s="1"/>
  <c r="I102" i="1"/>
  <c r="K102" i="1" s="1"/>
  <c r="M102" i="1" s="1"/>
  <c r="I112" i="1"/>
  <c r="K112" i="1" s="1"/>
  <c r="M112" i="1" s="1"/>
  <c r="I115" i="1"/>
  <c r="K115" i="1" s="1"/>
  <c r="M115" i="1" s="1"/>
  <c r="E118" i="1"/>
  <c r="I78" i="1"/>
  <c r="K78" i="1" s="1"/>
  <c r="M78" i="1" s="1"/>
  <c r="I85" i="1"/>
  <c r="K85" i="1" s="1"/>
  <c r="M85" i="1" s="1"/>
  <c r="I93" i="1"/>
  <c r="K93" i="1" s="1"/>
  <c r="M93" i="1" s="1"/>
  <c r="H12" i="1"/>
  <c r="I55" i="1"/>
  <c r="K55" i="1" s="1"/>
  <c r="M55" i="1" s="1"/>
  <c r="I72" i="1"/>
  <c r="K72" i="1" s="1"/>
  <c r="M72" i="1" s="1"/>
  <c r="I80" i="1"/>
  <c r="K80" i="1" s="1"/>
  <c r="M80" i="1" s="1"/>
  <c r="I87" i="1"/>
  <c r="K87" i="1" s="1"/>
  <c r="M87" i="1" s="1"/>
  <c r="I116" i="1"/>
  <c r="K116" i="1" s="1"/>
  <c r="M116" i="1" s="1"/>
  <c r="I64" i="1"/>
  <c r="K64" i="1" s="1"/>
  <c r="M64" i="1" s="1"/>
  <c r="I65" i="1"/>
  <c r="K65" i="1" s="1"/>
  <c r="M65" i="1" s="1"/>
  <c r="H118" i="1" l="1"/>
  <c r="I12" i="1"/>
  <c r="I118" i="1" l="1"/>
  <c r="K12" i="1"/>
  <c r="K118" i="1" l="1"/>
  <c r="M12" i="1"/>
  <c r="M118" i="1" s="1"/>
</calcChain>
</file>

<file path=xl/sharedStrings.xml><?xml version="1.0" encoding="utf-8"?>
<sst xmlns="http://schemas.openxmlformats.org/spreadsheetml/2006/main" count="308" uniqueCount="172">
  <si>
    <t>DEPARTMENT OF FINANCE AND ADMINISTRATION - LOCAL GOVERNMENT DIVISION</t>
  </si>
  <si>
    <t>Law Enforcement Protection Fund Distribution (LEPF) - Municipalities</t>
  </si>
  <si>
    <t>DON'T PRINT COLUMNS L &amp; 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</si>
  <si>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</si>
  <si>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</si>
  <si>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</si>
  <si>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</si>
  <si>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</si>
  <si>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</si>
  <si>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</si>
  <si>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</si>
  <si>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</si>
  <si>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</si>
  <si>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</si>
  <si>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</si>
  <si>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</si>
  <si>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Population</t>
  </si>
  <si>
    <t>LEPF</t>
  </si>
  <si>
    <t>No. of</t>
  </si>
  <si>
    <t>Total @</t>
  </si>
  <si>
    <t>Prorated</t>
  </si>
  <si>
    <t>Total</t>
  </si>
  <si>
    <t>Known Amount to be Reverted to the State from Prior Distributions</t>
  </si>
  <si>
    <t>Net Distribution (if positive) or Balance Still Due to State (if negative)</t>
  </si>
  <si>
    <t>2010 Census</t>
  </si>
  <si>
    <t>Class</t>
  </si>
  <si>
    <t>Base</t>
  </si>
  <si>
    <t>Certified</t>
  </si>
  <si>
    <t>$600 Per</t>
  </si>
  <si>
    <t>Amount</t>
  </si>
  <si>
    <t>Pledges</t>
  </si>
  <si>
    <t>Municipal</t>
  </si>
  <si>
    <t xml:space="preserve"> MUNICIPALITY</t>
  </si>
  <si>
    <t>Muni's</t>
  </si>
  <si>
    <t>[1, 2, or 3]</t>
  </si>
  <si>
    <t>Officers (5)</t>
  </si>
  <si>
    <t>Officer</t>
  </si>
  <si>
    <t>@ 100%</t>
  </si>
  <si>
    <t>Distribution</t>
  </si>
  <si>
    <t>(NMFA)</t>
  </si>
  <si>
    <t xml:space="preserve">  Alamogordo  (5)</t>
  </si>
  <si>
    <t>Y</t>
  </si>
  <si>
    <t xml:space="preserve">  Albuquerque (5) &amp; (6)</t>
  </si>
  <si>
    <t xml:space="preserve">  Angel Fire </t>
  </si>
  <si>
    <t xml:space="preserve">  Anthony  (3)</t>
  </si>
  <si>
    <t xml:space="preserve">  Artesia </t>
  </si>
  <si>
    <t xml:space="preserve">  Aztec</t>
  </si>
  <si>
    <r>
      <t xml:space="preserve">  Bayard  </t>
    </r>
    <r>
      <rPr>
        <sz val="12"/>
        <color indexed="12"/>
        <rFont val="Times New Roman"/>
        <family val="1"/>
      </rPr>
      <t>(8)</t>
    </r>
  </si>
  <si>
    <t xml:space="preserve">  Belen </t>
  </si>
  <si>
    <t xml:space="preserve">  Bernalillo (5)</t>
  </si>
  <si>
    <t xml:space="preserve">  Bloomfield  </t>
  </si>
  <si>
    <t xml:space="preserve">  Bosque Farms </t>
  </si>
  <si>
    <t xml:space="preserve">  Capitan</t>
  </si>
  <si>
    <t xml:space="preserve">  Carlsbad  </t>
  </si>
  <si>
    <r>
      <t xml:space="preserve">  Carrizozo </t>
    </r>
    <r>
      <rPr>
        <sz val="12"/>
        <color indexed="12"/>
        <rFont val="Times New Roman"/>
        <family val="1"/>
      </rPr>
      <t>(8)</t>
    </r>
  </si>
  <si>
    <t xml:space="preserve">  Causey (1)</t>
  </si>
  <si>
    <t>N</t>
  </si>
  <si>
    <t>n/a</t>
  </si>
  <si>
    <t xml:space="preserve">  Chama </t>
  </si>
  <si>
    <r>
      <t xml:space="preserve">  Cimarron </t>
    </r>
    <r>
      <rPr>
        <sz val="12"/>
        <color indexed="12"/>
        <rFont val="Times New Roman"/>
        <family val="1"/>
      </rPr>
      <t>(8)</t>
    </r>
  </si>
  <si>
    <t xml:space="preserve">  Clayton (5)</t>
  </si>
  <si>
    <t xml:space="preserve">  Cloudcroft </t>
  </si>
  <si>
    <t xml:space="preserve">  Clovis   </t>
  </si>
  <si>
    <t xml:space="preserve">  Columbus (no appl. rec'd)</t>
  </si>
  <si>
    <t xml:space="preserve">  Corona (1)</t>
  </si>
  <si>
    <t xml:space="preserve">  Corrales   </t>
  </si>
  <si>
    <t xml:space="preserve">  Cuba  </t>
  </si>
  <si>
    <t xml:space="preserve">  Deming  </t>
  </si>
  <si>
    <t xml:space="preserve">  Des Moines</t>
  </si>
  <si>
    <t xml:space="preserve">  Dexter</t>
  </si>
  <si>
    <t xml:space="preserve">  Dora (1)</t>
  </si>
  <si>
    <t xml:space="preserve">  Eagle Nest </t>
  </si>
  <si>
    <t xml:space="preserve">  Edgewood </t>
  </si>
  <si>
    <t xml:space="preserve">  Elephant Butte</t>
  </si>
  <si>
    <t xml:space="preserve">  Elida </t>
  </si>
  <si>
    <t xml:space="preserve">  Encino (1)</t>
  </si>
  <si>
    <t xml:space="preserve">  Espanola  (4)</t>
  </si>
  <si>
    <t xml:space="preserve">  Eunice </t>
  </si>
  <si>
    <t xml:space="preserve">  Farmington </t>
  </si>
  <si>
    <t xml:space="preserve">  Floyd (1)</t>
  </si>
  <si>
    <t xml:space="preserve">  Folsom</t>
  </si>
  <si>
    <t xml:space="preserve">  Ft. Sumner   </t>
  </si>
  <si>
    <t xml:space="preserve">  Gallup </t>
  </si>
  <si>
    <t xml:space="preserve">  Grady</t>
  </si>
  <si>
    <t xml:space="preserve">  Grants </t>
  </si>
  <si>
    <t xml:space="preserve">  Grenville</t>
  </si>
  <si>
    <t xml:space="preserve">  Hagerman</t>
  </si>
  <si>
    <t xml:space="preserve">  Hatch</t>
  </si>
  <si>
    <t xml:space="preserve">  Hobbs  (5)</t>
  </si>
  <si>
    <t xml:space="preserve">  Hope  (5)</t>
  </si>
  <si>
    <t xml:space="preserve">  House</t>
  </si>
  <si>
    <r>
      <t xml:space="preserve">  Hurley  </t>
    </r>
    <r>
      <rPr>
        <sz val="12"/>
        <color indexed="12"/>
        <rFont val="Times New Roman"/>
        <family val="1"/>
      </rPr>
      <t>(8)</t>
    </r>
  </si>
  <si>
    <t xml:space="preserve">  Jal </t>
  </si>
  <si>
    <t xml:space="preserve">  Jemez Springs </t>
  </si>
  <si>
    <t xml:space="preserve">  Kirtland  (7)</t>
  </si>
  <si>
    <t xml:space="preserve">  Lake Arthur</t>
  </si>
  <si>
    <t xml:space="preserve">  Las Cruces  (5)</t>
  </si>
  <si>
    <r>
      <t xml:space="preserve">  Las Vegas  </t>
    </r>
    <r>
      <rPr>
        <sz val="12"/>
        <color indexed="12"/>
        <rFont val="Times New Roman"/>
        <family val="1"/>
      </rPr>
      <t>(8)</t>
    </r>
  </si>
  <si>
    <t xml:space="preserve">  Logan   </t>
  </si>
  <si>
    <t xml:space="preserve">  Lordsburg</t>
  </si>
  <si>
    <t xml:space="preserve">  Los Lunas </t>
  </si>
  <si>
    <t xml:space="preserve">  Los Ranchos </t>
  </si>
  <si>
    <t xml:space="preserve">  Loving  </t>
  </si>
  <si>
    <t xml:space="preserve">  Lovington</t>
  </si>
  <si>
    <r>
      <t xml:space="preserve">  Magdalena  </t>
    </r>
    <r>
      <rPr>
        <sz val="12"/>
        <color indexed="12"/>
        <rFont val="Times New Roman"/>
        <family val="1"/>
      </rPr>
      <t>(8)</t>
    </r>
  </si>
  <si>
    <t xml:space="preserve">  Maxwell </t>
  </si>
  <si>
    <t xml:space="preserve">  Melrose</t>
  </si>
  <si>
    <r>
      <t xml:space="preserve">  Mesilla  </t>
    </r>
    <r>
      <rPr>
        <sz val="12"/>
        <color indexed="12"/>
        <rFont val="Times New Roman"/>
        <family val="1"/>
      </rPr>
      <t>(8)</t>
    </r>
  </si>
  <si>
    <t xml:space="preserve">  Milan  </t>
  </si>
  <si>
    <t xml:space="preserve">  Moriarty </t>
  </si>
  <si>
    <r>
      <t xml:space="preserve">  Mosquero  </t>
    </r>
    <r>
      <rPr>
        <sz val="12"/>
        <color indexed="12"/>
        <rFont val="Times New Roman"/>
        <family val="1"/>
      </rPr>
      <t>(8)</t>
    </r>
  </si>
  <si>
    <t xml:space="preserve">  Mountainair </t>
  </si>
  <si>
    <t xml:space="preserve">  Pecos</t>
  </si>
  <si>
    <t xml:space="preserve">  Peralta (3)</t>
  </si>
  <si>
    <t xml:space="preserve">  Portales</t>
  </si>
  <si>
    <t xml:space="preserve">  Questa  </t>
  </si>
  <si>
    <r>
      <t xml:space="preserve">  Raton  </t>
    </r>
    <r>
      <rPr>
        <sz val="12"/>
        <color indexed="12"/>
        <rFont val="Times New Roman"/>
        <family val="1"/>
      </rPr>
      <t>(8)</t>
    </r>
  </si>
  <si>
    <t xml:space="preserve">  Red River</t>
  </si>
  <si>
    <t xml:space="preserve">  Reserve</t>
  </si>
  <si>
    <t xml:space="preserve">  Rio Communities (7)</t>
  </si>
  <si>
    <r>
      <t xml:space="preserve">  Rio Rancho  </t>
    </r>
    <r>
      <rPr>
        <sz val="12"/>
        <color indexed="12"/>
        <rFont val="Times New Roman"/>
        <family val="1"/>
      </rPr>
      <t>(8)</t>
    </r>
  </si>
  <si>
    <t xml:space="preserve">  Roswell</t>
  </si>
  <si>
    <t xml:space="preserve">  Roy (1)</t>
  </si>
  <si>
    <t xml:space="preserve">  Ruidoso (5)</t>
  </si>
  <si>
    <t xml:space="preserve">  Ruidoso Downs (5)</t>
  </si>
  <si>
    <t xml:space="preserve">  San Jon </t>
  </si>
  <si>
    <r>
      <t xml:space="preserve">  San Ysidro  </t>
    </r>
    <r>
      <rPr>
        <sz val="12"/>
        <color indexed="12"/>
        <rFont val="Times New Roman"/>
        <family val="1"/>
      </rPr>
      <t>(8)</t>
    </r>
  </si>
  <si>
    <t xml:space="preserve">  Santa Clara  </t>
  </si>
  <si>
    <t xml:space="preserve">  Santa Fe (4) (5) </t>
  </si>
  <si>
    <r>
      <t xml:space="preserve">  Santa Rosa </t>
    </r>
    <r>
      <rPr>
        <sz val="12"/>
        <color indexed="12"/>
        <rFont val="Times New Roman"/>
        <family val="1"/>
      </rPr>
      <t xml:space="preserve"> (8)</t>
    </r>
  </si>
  <si>
    <t xml:space="preserve">  Silver City </t>
  </si>
  <si>
    <t xml:space="preserve">  Socorro</t>
  </si>
  <si>
    <r>
      <t xml:space="preserve">  Springer  </t>
    </r>
    <r>
      <rPr>
        <sz val="12"/>
        <color indexed="12"/>
        <rFont val="Times New Roman"/>
        <family val="1"/>
      </rPr>
      <t>(8)</t>
    </r>
  </si>
  <si>
    <t xml:space="preserve">  Sunland Park </t>
  </si>
  <si>
    <t xml:space="preserve">  Taos  (5)</t>
  </si>
  <si>
    <t xml:space="preserve">  Taos Ski Valley</t>
  </si>
  <si>
    <t xml:space="preserve">  Tatum  </t>
  </si>
  <si>
    <t xml:space="preserve">  Texico</t>
  </si>
  <si>
    <t xml:space="preserve">  Tijeras (1)</t>
  </si>
  <si>
    <t xml:space="preserve">  T or C (5)</t>
  </si>
  <si>
    <t xml:space="preserve">  Tucumcari</t>
  </si>
  <si>
    <t xml:space="preserve">  Tularosa   </t>
  </si>
  <si>
    <t xml:space="preserve">  Vaughn</t>
  </si>
  <si>
    <t xml:space="preserve">  Virden (1)</t>
  </si>
  <si>
    <t xml:space="preserve">  Wagon Mound</t>
  </si>
  <si>
    <t xml:space="preserve">  Willard (1)</t>
  </si>
  <si>
    <t xml:space="preserve">  Williamsburg     </t>
  </si>
  <si>
    <t>TOTALS</t>
  </si>
  <si>
    <t>Notes:</t>
  </si>
  <si>
    <t>(1)  Does the municipality have a police department?  Y = Yes.  N = No.</t>
  </si>
  <si>
    <t xml:space="preserve">     The populations of municipalities not served by a municipal police department are assigned to the county.</t>
  </si>
  <si>
    <t>(2)  Los Alamos has a combined county and municipal government and will receive only one LEPF distribution.</t>
  </si>
  <si>
    <t xml:space="preserve">      (Los Alamos reflected on NM County LEPF distribution)</t>
  </si>
  <si>
    <t>(3)  3,660 of Peralta's population is subtracted from Valencia County due to the entity's incorporation which is reflected in the 2010 Census.</t>
  </si>
  <si>
    <t xml:space="preserve">      9,470 of Anthony's population is subtracted from Dona Ana County due to the entity's incorporation which is reflected in the 2010 Census.</t>
  </si>
  <si>
    <t>(4)  3,250 of Espanola's 10,224 population reside in Santa Fe Co. and are subtracted from Santa Fe's total population in computing the county's net population for LEPF purposes.</t>
  </si>
  <si>
    <t>(5)  Adjustments may have been made to the number of certified officers you reported.  All applications were compared to the "New Mexico Officer</t>
  </si>
  <si>
    <t xml:space="preserve">     Registry" maintained by the Training and Recruiting Division at the New Mexico Department of Public Safety.  Generally, adjustments resulted</t>
  </si>
  <si>
    <t xml:space="preserve">     for officers who have changed departments within the past year.  Newly hired officers must be reported by their current employers</t>
  </si>
  <si>
    <t xml:space="preserve">     to the Training and Recruiting Div. to validate the certifications with that department.  If newly hired officers are not reported,  the officer</t>
  </si>
  <si>
    <t xml:space="preserve">     is listed as "unemployed" by the Training and Recruiting Div. until the officer has been reported.  If an officer is listed as "unemployed"</t>
  </si>
  <si>
    <t xml:space="preserve">     for two years, the officer must be recertified.  To prevent any problems in the future, please make sure the official registry</t>
  </si>
  <si>
    <r>
      <t xml:space="preserve">     at DPS has been updated and is current as of </t>
    </r>
    <r>
      <rPr>
        <b/>
        <sz val="11"/>
        <rFont val="Times New Roman"/>
        <family val="1"/>
      </rPr>
      <t>March 31st</t>
    </r>
    <r>
      <rPr>
        <sz val="11"/>
        <rFont val="Times New Roman"/>
        <family val="1"/>
      </rPr>
      <t xml:space="preserve"> each year.  For more information, you may contact the Training and Recruiting</t>
    </r>
  </si>
  <si>
    <t xml:space="preserve">     Division at 4491 Cerrillos Road, Santa Fe, NM 87505 or by telephone at (505) 827-9276.</t>
  </si>
  <si>
    <t xml:space="preserve">     In some instances, officers were claimed who are no longer certified or no longer employed.  Only certified full-time officers and those who will be certified by July 1 are eligible.</t>
  </si>
  <si>
    <t>(6) Albuquerque Aviation PD has merged back with Albuquerque Police Department (APD).  Certified officers working in aviation are now included in the total APD officer count.</t>
  </si>
  <si>
    <t>(7) There is no population data shown for Kirtland and Rio Communities because they were incorporated after the 2010 Census was published.</t>
  </si>
  <si>
    <t>NOTE: The 2010 Census population data did not change the classification for any municipality.</t>
  </si>
  <si>
    <r>
      <t xml:space="preserve">  Estancia </t>
    </r>
    <r>
      <rPr>
        <sz val="12"/>
        <color rgb="FF0000FF"/>
        <rFont val="Times New Roman"/>
        <family val="1"/>
      </rPr>
      <t>(8)</t>
    </r>
  </si>
  <si>
    <t>(8) Initial Determination from May 1, 2020, adjusted on the Final Distribution to include NMFA intercepts for loan agreements for FY2021.</t>
  </si>
  <si>
    <t>May 31, 2020 FINAL DISTRIBUTION</t>
  </si>
  <si>
    <t>Fiscal Year: July 1, 2020 To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</si>
</sst>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</numFmts>
  <fonts count="21" x14ac:knownFonts="1">
    <font>
      <sz val="10"/>
      <name val="Arial"/>
    </font>
    <font>
      <sz val="12"/>
      <name val="Helv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 val="double"/>
      <sz val="13"/>
      <color indexed="12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37" fontId="1" fillId="0" borderId="0"/>
    <xf numFmtId="37" fontId="18" fillId="0" borderId="0"/>
  </cellStyleXfs>
  <cellXfs count="109">
    <xf numFmtId="0" fontId="0" fillId="0" borderId="0" xfId="0"/>
    <xf numFmtId="37" fontId="3" fillId="0" borderId="0" xfId="2" applyFont="1"/>
    <xf numFmtId="37" fontId="2" fillId="0" borderId="0" xfId="2" applyFont="1"/>
    <xf numFmtId="8" fontId="2" fillId="0" borderId="0" xfId="2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 applyFill="1"/>
    <xf numFmtId="0" fontId="2" fillId="0" borderId="0" xfId="0" applyFont="1"/>
    <xf numFmtId="8" fontId="0" fillId="0" borderId="0" xfId="0" applyNumberForma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 applyProtection="1">
      <alignment horizontal="center"/>
    </xf>
    <xf numFmtId="8" fontId="9" fillId="0" borderId="0" xfId="0" applyNumberFormat="1" applyFont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12" fillId="0" borderId="2" xfId="0" applyFont="1" applyFill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8" fontId="12" fillId="0" borderId="2" xfId="0" applyNumberFormat="1" applyFont="1" applyBorder="1" applyAlignment="1">
      <alignment horizontal="center"/>
    </xf>
    <xf numFmtId="8" fontId="12" fillId="0" borderId="3" xfId="0" applyNumberFormat="1" applyFont="1" applyBorder="1" applyAlignment="1">
      <alignment horizontal="center"/>
    </xf>
    <xf numFmtId="0" fontId="9" fillId="0" borderId="4" xfId="0" applyFont="1" applyBorder="1"/>
    <xf numFmtId="0" fontId="12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8" fontId="12" fillId="0" borderId="0" xfId="0" applyNumberFormat="1" applyFont="1" applyAlignment="1">
      <alignment horizontal="center"/>
    </xf>
    <xf numFmtId="8" fontId="12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8" fontId="12" fillId="0" borderId="7" xfId="0" applyNumberFormat="1" applyFont="1" applyBorder="1" applyAlignment="1">
      <alignment horizontal="center"/>
    </xf>
    <xf numFmtId="8" fontId="12" fillId="0" borderId="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8" fontId="12" fillId="0" borderId="0" xfId="0" applyNumberFormat="1" applyFont="1" applyBorder="1" applyAlignment="1">
      <alignment horizontal="center"/>
    </xf>
    <xf numFmtId="0" fontId="2" fillId="0" borderId="5" xfId="0" applyFont="1" applyBorder="1"/>
    <xf numFmtId="0" fontId="2" fillId="4" borderId="9" xfId="0" applyFont="1" applyFill="1" applyBorder="1"/>
    <xf numFmtId="0" fontId="2" fillId="0" borderId="10" xfId="0" applyFont="1" applyBorder="1" applyAlignment="1">
      <alignment horizontal="center"/>
    </xf>
    <xf numFmtId="165" fontId="2" fillId="0" borderId="10" xfId="1" applyNumberFormat="1" applyFont="1" applyBorder="1"/>
    <xf numFmtId="0" fontId="2" fillId="0" borderId="10" xfId="0" applyFont="1" applyBorder="1"/>
    <xf numFmtId="37" fontId="2" fillId="0" borderId="10" xfId="0" applyNumberFormat="1" applyFont="1" applyBorder="1" applyProtection="1"/>
    <xf numFmtId="0" fontId="14" fillId="5" borderId="10" xfId="0" applyFont="1" applyFill="1" applyBorder="1"/>
    <xf numFmtId="37" fontId="2" fillId="3" borderId="10" xfId="0" applyNumberFormat="1" applyFont="1" applyFill="1" applyBorder="1" applyProtection="1"/>
    <xf numFmtId="8" fontId="15" fillId="0" borderId="10" xfId="0" applyNumberFormat="1" applyFont="1" applyBorder="1" applyAlignment="1" applyProtection="1">
      <alignment horizontal="right"/>
    </xf>
    <xf numFmtId="8" fontId="2" fillId="0" borderId="11" xfId="0" applyNumberFormat="1" applyFont="1" applyBorder="1" applyProtection="1"/>
    <xf numFmtId="8" fontId="2" fillId="0" borderId="10" xfId="0" applyNumberFormat="1" applyFont="1" applyBorder="1" applyProtection="1"/>
    <xf numFmtId="0" fontId="2" fillId="0" borderId="9" xfId="0" applyFont="1" applyFill="1" applyBorder="1"/>
    <xf numFmtId="0" fontId="16" fillId="0" borderId="9" xfId="0" applyFont="1" applyFill="1" applyBorder="1"/>
    <xf numFmtId="6" fontId="15" fillId="0" borderId="10" xfId="0" applyNumberFormat="1" applyFont="1" applyFill="1" applyBorder="1" applyAlignment="1" applyProtection="1">
      <alignment horizontal="right"/>
    </xf>
    <xf numFmtId="0" fontId="16" fillId="3" borderId="9" xfId="0" applyFont="1" applyFill="1" applyBorder="1"/>
    <xf numFmtId="8" fontId="15" fillId="3" borderId="10" xfId="0" applyNumberFormat="1" applyFont="1" applyFill="1" applyBorder="1" applyAlignment="1" applyProtection="1">
      <alignment horizontal="right"/>
    </xf>
    <xf numFmtId="0" fontId="16" fillId="4" borderId="9" xfId="0" applyFont="1" applyFill="1" applyBorder="1"/>
    <xf numFmtId="6" fontId="15" fillId="6" borderId="10" xfId="0" applyNumberFormat="1" applyFont="1" applyFill="1" applyBorder="1" applyAlignment="1" applyProtection="1">
      <alignment horizontal="right"/>
    </xf>
    <xf numFmtId="0" fontId="2" fillId="3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/>
    <xf numFmtId="37" fontId="2" fillId="0" borderId="10" xfId="0" applyNumberFormat="1" applyFont="1" applyFill="1" applyBorder="1" applyProtection="1"/>
    <xf numFmtId="8" fontId="2" fillId="0" borderId="11" xfId="0" applyNumberFormat="1" applyFont="1" applyFill="1" applyBorder="1" applyProtection="1"/>
    <xf numFmtId="0" fontId="15" fillId="0" borderId="9" xfId="0" applyFont="1" applyBorder="1"/>
    <xf numFmtId="0" fontId="17" fillId="5" borderId="10" xfId="0" applyFont="1" applyFill="1" applyBorder="1" applyAlignment="1">
      <alignment horizontal="right"/>
    </xf>
    <xf numFmtId="8" fontId="15" fillId="0" borderId="10" xfId="0" applyNumberFormat="1" applyFont="1" applyFill="1" applyBorder="1" applyAlignment="1" applyProtection="1">
      <alignment horizontal="right"/>
    </xf>
    <xf numFmtId="0" fontId="14" fillId="5" borderId="10" xfId="0" applyFont="1" applyFill="1" applyBorder="1" applyAlignment="1">
      <alignment horizontal="right"/>
    </xf>
    <xf numFmtId="0" fontId="2" fillId="0" borderId="9" xfId="0" applyFont="1" applyBorder="1"/>
    <xf numFmtId="37" fontId="2" fillId="4" borderId="10" xfId="0" applyNumberFormat="1" applyFont="1" applyFill="1" applyBorder="1" applyProtection="1"/>
    <xf numFmtId="0" fontId="2" fillId="0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0" fontId="19" fillId="5" borderId="10" xfId="0" applyFont="1" applyFill="1" applyBorder="1" applyAlignment="1">
      <alignment horizontal="right"/>
    </xf>
    <xf numFmtId="8" fontId="15" fillId="4" borderId="10" xfId="0" applyNumberFormat="1" applyFont="1" applyFill="1" applyBorder="1" applyAlignment="1" applyProtection="1">
      <alignment horizontal="right"/>
    </xf>
    <xf numFmtId="37" fontId="2" fillId="0" borderId="10" xfId="0" applyNumberFormat="1" applyFont="1" applyBorder="1" applyAlignment="1" applyProtection="1">
      <alignment horizontal="right"/>
    </xf>
    <xf numFmtId="37" fontId="2" fillId="3" borderId="1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>
      <alignment horizontal="right"/>
    </xf>
    <xf numFmtId="0" fontId="14" fillId="7" borderId="10" xfId="0" applyFont="1" applyFill="1" applyBorder="1"/>
    <xf numFmtId="0" fontId="15" fillId="3" borderId="9" xfId="0" applyFont="1" applyFill="1" applyBorder="1"/>
    <xf numFmtId="8" fontId="15" fillId="3" borderId="10" xfId="0" applyNumberFormat="1" applyFont="1" applyFill="1" applyBorder="1" applyAlignment="1">
      <alignment horizontal="right"/>
    </xf>
    <xf numFmtId="0" fontId="2" fillId="0" borderId="4" xfId="0" applyFont="1" applyBorder="1"/>
    <xf numFmtId="0" fontId="2" fillId="0" borderId="0" xfId="0" applyFont="1" applyBorder="1"/>
    <xf numFmtId="5" fontId="2" fillId="3" borderId="10" xfId="0" applyNumberFormat="1" applyFont="1" applyFill="1" applyBorder="1" applyProtection="1"/>
    <xf numFmtId="0" fontId="9" fillId="0" borderId="12" xfId="0" applyFont="1" applyFill="1" applyBorder="1"/>
    <xf numFmtId="0" fontId="9" fillId="0" borderId="13" xfId="0" applyFont="1" applyFill="1" applyBorder="1"/>
    <xf numFmtId="165" fontId="9" fillId="0" borderId="13" xfId="1" applyNumberFormat="1" applyFont="1" applyFill="1" applyBorder="1"/>
    <xf numFmtId="5" fontId="9" fillId="0" borderId="7" xfId="0" applyNumberFormat="1" applyFont="1" applyFill="1" applyBorder="1" applyProtection="1"/>
    <xf numFmtId="165" fontId="14" fillId="5" borderId="7" xfId="1" applyNumberFormat="1" applyFont="1" applyFill="1" applyBorder="1"/>
    <xf numFmtId="5" fontId="9" fillId="3" borderId="7" xfId="0" applyNumberFormat="1" applyFont="1" applyFill="1" applyBorder="1" applyProtection="1"/>
    <xf numFmtId="8" fontId="9" fillId="0" borderId="7" xfId="0" applyNumberFormat="1" applyFont="1" applyFill="1" applyBorder="1" applyProtection="1"/>
    <xf numFmtId="8" fontId="9" fillId="0" borderId="8" xfId="0" applyNumberFormat="1" applyFont="1" applyFill="1" applyBorder="1" applyProtection="1"/>
    <xf numFmtId="8" fontId="9" fillId="0" borderId="14" xfId="0" applyNumberFormat="1" applyFont="1" applyFill="1" applyBorder="1" applyProtection="1"/>
    <xf numFmtId="8" fontId="9" fillId="0" borderId="15" xfId="0" applyNumberFormat="1" applyFont="1" applyFill="1" applyBorder="1" applyProtection="1"/>
    <xf numFmtId="0" fontId="6" fillId="0" borderId="0" xfId="0" applyFont="1"/>
    <xf numFmtId="0" fontId="6" fillId="0" borderId="0" xfId="0" applyFont="1" applyFill="1"/>
    <xf numFmtId="37" fontId="2" fillId="0" borderId="0" xfId="2" applyFont="1" applyFill="1"/>
    <xf numFmtId="0" fontId="12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indent="2"/>
    </xf>
    <xf numFmtId="37" fontId="6" fillId="0" borderId="0" xfId="3" applyFont="1" applyFill="1"/>
    <xf numFmtId="0" fontId="12" fillId="8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8" fontId="12" fillId="0" borderId="2" xfId="0" applyNumberFormat="1" applyFont="1" applyBorder="1" applyAlignment="1">
      <alignment horizontal="center" wrapText="1"/>
    </xf>
    <xf numFmtId="8" fontId="12" fillId="0" borderId="0" xfId="0" applyNumberFormat="1" applyFont="1" applyBorder="1" applyAlignment="1">
      <alignment horizontal="center" wrapText="1"/>
    </xf>
    <xf numFmtId="8" fontId="12" fillId="0" borderId="7" xfId="0" applyNumberFormat="1" applyFont="1" applyBorder="1" applyAlignment="1">
      <alignment horizontal="center" wrapText="1"/>
    </xf>
    <xf numFmtId="8" fontId="12" fillId="0" borderId="3" xfId="0" applyNumberFormat="1" applyFont="1" applyBorder="1" applyAlignment="1">
      <alignment horizontal="center" wrapText="1"/>
    </xf>
    <xf numFmtId="8" fontId="12" fillId="0" borderId="5" xfId="0" applyNumberFormat="1" applyFont="1" applyBorder="1" applyAlignment="1">
      <alignment horizontal="center" wrapText="1"/>
    </xf>
    <xf numFmtId="8" fontId="12" fillId="0" borderId="8" xfId="0" applyNumberFormat="1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" xfId="2"/>
    <cellStyle name="Normal 5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A-Active-Files/DFA/LEPF/LEPF%202004-2005/LEPF-DIST-M-2003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-2003-04-DISTRIBUTION"/>
      <sheetName val="graph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M148"/>
  <sheetViews>
    <sheetView showGridLines="0" tabSelected="1" zoomScaleNormal="100" workbookViewId="0">
      <selection activeCell="N4" sqref="N4"/>
    </sheetView>
  </sheetViews>
  <sheetFormatPr defaultColWidth="10.85546875" defaultRowHeight="15.75" x14ac:dyDescent="0.25"/>
  <cols>
    <col min="1" max="1" width="36.85546875" style="2" customWidth="1"/>
    <col min="2" max="2" width="3.7109375" style="2" customWidth="1"/>
    <col min="3" max="3" width="12.28515625" style="2" customWidth="1"/>
    <col min="4" max="4" width="10.7109375" style="2" customWidth="1"/>
    <col min="5" max="5" width="14.7109375" style="2" customWidth="1"/>
    <col min="6" max="6" width="11.140625" style="2" customWidth="1"/>
    <col min="7" max="7" width="15.28515625" style="2" customWidth="1"/>
    <col min="8" max="8" width="16" style="2" customWidth="1"/>
    <col min="9" max="9" width="15.7109375" style="2" customWidth="1"/>
    <col min="10" max="10" width="17.42578125" style="3" customWidth="1"/>
    <col min="11" max="11" width="17.85546875" style="3" customWidth="1"/>
    <col min="12" max="12" width="17.7109375" style="2" hidden="1" customWidth="1"/>
    <col min="13" max="13" width="17.5703125" style="2" hidden="1" customWidth="1"/>
    <col min="14" max="16384" width="10.85546875" style="2"/>
  </cols>
  <sheetData>
    <row r="2" spans="1:13" x14ac:dyDescent="0.25">
      <c r="A2" s="1"/>
    </row>
    <row r="3" spans="1:13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x14ac:dyDescent="0.25">
      <c r="A5" s="101" t="s">
        <v>171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16.5" x14ac:dyDescent="0.25">
      <c r="A6" s="4" t="s">
        <v>170</v>
      </c>
      <c r="B6" s="5"/>
      <c r="C6" s="5"/>
      <c r="D6" s="5"/>
      <c r="E6" s="5"/>
      <c r="F6" s="6"/>
      <c r="G6" s="5"/>
      <c r="H6" s="7"/>
      <c r="I6" s="7"/>
      <c r="J6" s="6"/>
      <c r="K6" s="8"/>
      <c r="L6" s="102" t="s">
        <v>2</v>
      </c>
      <c r="M6" s="102"/>
    </row>
    <row r="7" spans="1:13" ht="16.5" thickBot="1" x14ac:dyDescent="0.3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10" t="s">
        <v>9</v>
      </c>
      <c r="H7" s="10" t="s">
        <v>10</v>
      </c>
      <c r="I7" s="11" t="s">
        <v>11</v>
      </c>
      <c r="J7" s="12" t="s">
        <v>12</v>
      </c>
      <c r="K7" s="12" t="s">
        <v>13</v>
      </c>
      <c r="L7" s="9" t="s">
        <v>14</v>
      </c>
      <c r="M7" s="9" t="s">
        <v>15</v>
      </c>
    </row>
    <row r="8" spans="1:13" ht="35.450000000000003" customHeight="1" thickTop="1" x14ac:dyDescent="0.25">
      <c r="A8" s="13"/>
      <c r="B8" s="14"/>
      <c r="C8" s="15" t="s">
        <v>16</v>
      </c>
      <c r="D8" s="16"/>
      <c r="E8" s="17" t="s">
        <v>17</v>
      </c>
      <c r="F8" s="18" t="s">
        <v>18</v>
      </c>
      <c r="G8" s="17" t="s">
        <v>19</v>
      </c>
      <c r="H8" s="17" t="s">
        <v>20</v>
      </c>
      <c r="I8" s="17" t="s">
        <v>21</v>
      </c>
      <c r="J8" s="19" t="s">
        <v>17</v>
      </c>
      <c r="K8" s="20" t="s">
        <v>21</v>
      </c>
      <c r="L8" s="103" t="s">
        <v>22</v>
      </c>
      <c r="M8" s="106" t="s">
        <v>23</v>
      </c>
    </row>
    <row r="9" spans="1:13" x14ac:dyDescent="0.25">
      <c r="A9" s="21"/>
      <c r="B9" s="5"/>
      <c r="C9" s="22" t="s">
        <v>24</v>
      </c>
      <c r="D9" s="10" t="s">
        <v>25</v>
      </c>
      <c r="E9" s="10" t="s">
        <v>26</v>
      </c>
      <c r="F9" s="23" t="s">
        <v>27</v>
      </c>
      <c r="G9" s="10" t="s">
        <v>28</v>
      </c>
      <c r="H9" s="10" t="s">
        <v>29</v>
      </c>
      <c r="I9" s="10" t="s">
        <v>17</v>
      </c>
      <c r="J9" s="24" t="s">
        <v>30</v>
      </c>
      <c r="K9" s="25" t="s">
        <v>31</v>
      </c>
      <c r="L9" s="104"/>
      <c r="M9" s="107"/>
    </row>
    <row r="10" spans="1:13" ht="16.5" thickBot="1" x14ac:dyDescent="0.3">
      <c r="A10" s="26" t="s">
        <v>32</v>
      </c>
      <c r="B10" s="27">
        <v>-1</v>
      </c>
      <c r="C10" s="28" t="s">
        <v>33</v>
      </c>
      <c r="D10" s="29" t="s">
        <v>34</v>
      </c>
      <c r="E10" s="29" t="s">
        <v>29</v>
      </c>
      <c r="F10" s="30" t="s">
        <v>35</v>
      </c>
      <c r="G10" s="29" t="s">
        <v>36</v>
      </c>
      <c r="H10" s="29" t="s">
        <v>37</v>
      </c>
      <c r="I10" s="29" t="s">
        <v>38</v>
      </c>
      <c r="J10" s="31" t="s">
        <v>39</v>
      </c>
      <c r="K10" s="32" t="s">
        <v>38</v>
      </c>
      <c r="L10" s="105"/>
      <c r="M10" s="108"/>
    </row>
    <row r="11" spans="1:13" ht="16.5" thickTop="1" x14ac:dyDescent="0.25">
      <c r="A11" s="33"/>
      <c r="B11" s="34"/>
      <c r="C11" s="35"/>
      <c r="D11" s="35"/>
      <c r="E11" s="35"/>
      <c r="F11" s="36"/>
      <c r="G11" s="35"/>
      <c r="H11" s="35"/>
      <c r="I11" s="35"/>
      <c r="J11" s="37"/>
      <c r="K11" s="20"/>
      <c r="L11" s="7"/>
      <c r="M11" s="38"/>
    </row>
    <row r="12" spans="1:13" x14ac:dyDescent="0.25">
      <c r="A12" s="39" t="s">
        <v>40</v>
      </c>
      <c r="B12" s="40" t="s">
        <v>41</v>
      </c>
      <c r="C12" s="41">
        <v>30403</v>
      </c>
      <c r="D12" s="42">
        <v>2</v>
      </c>
      <c r="E12" s="43">
        <v>30000</v>
      </c>
      <c r="F12" s="44">
        <v>42</v>
      </c>
      <c r="G12" s="43">
        <f>F12*600</f>
        <v>25200</v>
      </c>
      <c r="H12" s="43">
        <f t="shared" ref="H12:H76" si="0">G12*1</f>
        <v>25200</v>
      </c>
      <c r="I12" s="45">
        <f t="shared" ref="I12:I76" si="1">E12+H12</f>
        <v>55200</v>
      </c>
      <c r="J12" s="46"/>
      <c r="K12" s="47">
        <f t="shared" ref="K12:K76" si="2">I12-J12</f>
        <v>55200</v>
      </c>
      <c r="L12" s="48">
        <v>0</v>
      </c>
      <c r="M12" s="47">
        <f>K12-L12</f>
        <v>55200</v>
      </c>
    </row>
    <row r="13" spans="1:13" x14ac:dyDescent="0.25">
      <c r="A13" s="49" t="s">
        <v>42</v>
      </c>
      <c r="B13" s="40" t="s">
        <v>41</v>
      </c>
      <c r="C13" s="41">
        <v>545852</v>
      </c>
      <c r="D13" s="42">
        <v>3</v>
      </c>
      <c r="E13" s="43">
        <v>40000</v>
      </c>
      <c r="F13" s="44">
        <v>965</v>
      </c>
      <c r="G13" s="43">
        <f t="shared" ref="G13:G79" si="3">F13*600</f>
        <v>579000</v>
      </c>
      <c r="H13" s="43">
        <f t="shared" si="0"/>
        <v>579000</v>
      </c>
      <c r="I13" s="45">
        <f t="shared" si="1"/>
        <v>619000</v>
      </c>
      <c r="J13" s="46"/>
      <c r="K13" s="47">
        <f t="shared" si="2"/>
        <v>619000</v>
      </c>
      <c r="L13" s="48">
        <v>0</v>
      </c>
      <c r="M13" s="47">
        <f t="shared" ref="M13:M77" si="4">K13-L13</f>
        <v>619000</v>
      </c>
    </row>
    <row r="14" spans="1:13" x14ac:dyDescent="0.25">
      <c r="A14" s="50" t="s">
        <v>43</v>
      </c>
      <c r="B14" s="40" t="s">
        <v>41</v>
      </c>
      <c r="C14" s="41">
        <v>1216</v>
      </c>
      <c r="D14" s="42">
        <v>1</v>
      </c>
      <c r="E14" s="43">
        <v>20000</v>
      </c>
      <c r="F14" s="44">
        <v>5</v>
      </c>
      <c r="G14" s="43">
        <f t="shared" si="3"/>
        <v>3000</v>
      </c>
      <c r="H14" s="43">
        <f t="shared" si="0"/>
        <v>3000</v>
      </c>
      <c r="I14" s="45">
        <f t="shared" si="1"/>
        <v>23000</v>
      </c>
      <c r="J14" s="51"/>
      <c r="K14" s="47">
        <f t="shared" si="2"/>
        <v>23000</v>
      </c>
      <c r="L14" s="48">
        <v>0</v>
      </c>
      <c r="M14" s="47">
        <f t="shared" si="4"/>
        <v>23000</v>
      </c>
    </row>
    <row r="15" spans="1:13" x14ac:dyDescent="0.25">
      <c r="A15" s="52" t="s">
        <v>44</v>
      </c>
      <c r="B15" s="40" t="s">
        <v>41</v>
      </c>
      <c r="C15" s="41">
        <v>9470</v>
      </c>
      <c r="D15" s="42">
        <v>1</v>
      </c>
      <c r="E15" s="43">
        <v>20000</v>
      </c>
      <c r="F15" s="44">
        <v>10</v>
      </c>
      <c r="G15" s="43">
        <f>F15*600</f>
        <v>6000</v>
      </c>
      <c r="H15" s="43">
        <f>G15*1</f>
        <v>6000</v>
      </c>
      <c r="I15" s="45">
        <f>E15+H15</f>
        <v>26000</v>
      </c>
      <c r="J15" s="53"/>
      <c r="K15" s="47">
        <f>I15-J15</f>
        <v>26000</v>
      </c>
      <c r="L15" s="48">
        <v>0</v>
      </c>
      <c r="M15" s="47">
        <f t="shared" si="4"/>
        <v>26000</v>
      </c>
    </row>
    <row r="16" spans="1:13" x14ac:dyDescent="0.25">
      <c r="A16" s="54" t="s">
        <v>45</v>
      </c>
      <c r="B16" s="40" t="s">
        <v>41</v>
      </c>
      <c r="C16" s="41">
        <v>11301</v>
      </c>
      <c r="D16" s="42">
        <v>1</v>
      </c>
      <c r="E16" s="43">
        <v>20000</v>
      </c>
      <c r="F16" s="44">
        <v>25</v>
      </c>
      <c r="G16" s="43">
        <f t="shared" si="3"/>
        <v>15000</v>
      </c>
      <c r="H16" s="43">
        <f t="shared" si="0"/>
        <v>15000</v>
      </c>
      <c r="I16" s="45">
        <f t="shared" si="1"/>
        <v>35000</v>
      </c>
      <c r="J16" s="46"/>
      <c r="K16" s="47">
        <f t="shared" si="2"/>
        <v>35000</v>
      </c>
      <c r="L16" s="48">
        <v>0</v>
      </c>
      <c r="M16" s="47">
        <f t="shared" si="4"/>
        <v>35000</v>
      </c>
    </row>
    <row r="17" spans="1:13" x14ac:dyDescent="0.25">
      <c r="A17" s="50" t="s">
        <v>46</v>
      </c>
      <c r="B17" s="40" t="s">
        <v>41</v>
      </c>
      <c r="C17" s="41">
        <v>6763</v>
      </c>
      <c r="D17" s="42">
        <v>1</v>
      </c>
      <c r="E17" s="43">
        <v>20000</v>
      </c>
      <c r="F17" s="44">
        <v>14</v>
      </c>
      <c r="G17" s="43">
        <f t="shared" si="3"/>
        <v>8400</v>
      </c>
      <c r="H17" s="43">
        <f t="shared" si="0"/>
        <v>8400</v>
      </c>
      <c r="I17" s="45">
        <f t="shared" si="1"/>
        <v>28400</v>
      </c>
      <c r="J17" s="46"/>
      <c r="K17" s="47">
        <f t="shared" si="2"/>
        <v>28400</v>
      </c>
      <c r="L17" s="48">
        <v>0</v>
      </c>
      <c r="M17" s="47">
        <f t="shared" si="4"/>
        <v>28400</v>
      </c>
    </row>
    <row r="18" spans="1:13" x14ac:dyDescent="0.25">
      <c r="A18" s="50" t="s">
        <v>47</v>
      </c>
      <c r="B18" s="40" t="s">
        <v>41</v>
      </c>
      <c r="C18" s="41">
        <v>2328</v>
      </c>
      <c r="D18" s="42">
        <v>1</v>
      </c>
      <c r="E18" s="43">
        <v>20000</v>
      </c>
      <c r="F18" s="44">
        <v>3</v>
      </c>
      <c r="G18" s="43">
        <f t="shared" si="3"/>
        <v>1800</v>
      </c>
      <c r="H18" s="43">
        <f t="shared" si="0"/>
        <v>1800</v>
      </c>
      <c r="I18" s="45">
        <f t="shared" si="1"/>
        <v>21800</v>
      </c>
      <c r="J18" s="55">
        <v>11594</v>
      </c>
      <c r="K18" s="47">
        <f t="shared" si="2"/>
        <v>10206</v>
      </c>
      <c r="L18" s="48">
        <v>0</v>
      </c>
      <c r="M18" s="47">
        <f t="shared" si="4"/>
        <v>10206</v>
      </c>
    </row>
    <row r="19" spans="1:13" x14ac:dyDescent="0.25">
      <c r="A19" s="52" t="s">
        <v>48</v>
      </c>
      <c r="B19" s="40" t="s">
        <v>41</v>
      </c>
      <c r="C19" s="41">
        <v>7269</v>
      </c>
      <c r="D19" s="42">
        <v>1</v>
      </c>
      <c r="E19" s="43">
        <v>20000</v>
      </c>
      <c r="F19" s="44">
        <v>16</v>
      </c>
      <c r="G19" s="43">
        <f t="shared" si="3"/>
        <v>9600</v>
      </c>
      <c r="H19" s="43">
        <f t="shared" si="0"/>
        <v>9600</v>
      </c>
      <c r="I19" s="45">
        <f t="shared" si="1"/>
        <v>29600</v>
      </c>
      <c r="J19" s="46"/>
      <c r="K19" s="47">
        <f t="shared" si="2"/>
        <v>29600</v>
      </c>
      <c r="L19" s="48">
        <v>0</v>
      </c>
      <c r="M19" s="47">
        <f t="shared" si="4"/>
        <v>29600</v>
      </c>
    </row>
    <row r="20" spans="1:13" x14ac:dyDescent="0.25">
      <c r="A20" s="50" t="s">
        <v>49</v>
      </c>
      <c r="B20" s="40" t="s">
        <v>41</v>
      </c>
      <c r="C20" s="41">
        <v>8320</v>
      </c>
      <c r="D20" s="42">
        <v>1</v>
      </c>
      <c r="E20" s="43">
        <v>20000</v>
      </c>
      <c r="F20" s="44">
        <v>22</v>
      </c>
      <c r="G20" s="43">
        <f t="shared" si="3"/>
        <v>13200</v>
      </c>
      <c r="H20" s="43">
        <f t="shared" si="0"/>
        <v>13200</v>
      </c>
      <c r="I20" s="45">
        <f t="shared" si="1"/>
        <v>33200</v>
      </c>
      <c r="J20" s="46"/>
      <c r="K20" s="47">
        <f t="shared" si="2"/>
        <v>33200</v>
      </c>
      <c r="L20" s="48">
        <v>0</v>
      </c>
      <c r="M20" s="47">
        <f t="shared" si="4"/>
        <v>33200</v>
      </c>
    </row>
    <row r="21" spans="1:13" x14ac:dyDescent="0.25">
      <c r="A21" s="49" t="s">
        <v>50</v>
      </c>
      <c r="B21" s="40" t="s">
        <v>41</v>
      </c>
      <c r="C21" s="41">
        <v>8112</v>
      </c>
      <c r="D21" s="42">
        <v>1</v>
      </c>
      <c r="E21" s="43">
        <v>20000</v>
      </c>
      <c r="F21" s="44">
        <v>19</v>
      </c>
      <c r="G21" s="43">
        <f t="shared" si="3"/>
        <v>11400</v>
      </c>
      <c r="H21" s="43">
        <f t="shared" si="0"/>
        <v>11400</v>
      </c>
      <c r="I21" s="45">
        <f t="shared" si="1"/>
        <v>31400</v>
      </c>
      <c r="J21" s="46"/>
      <c r="K21" s="47">
        <f t="shared" si="2"/>
        <v>31400</v>
      </c>
      <c r="L21" s="48">
        <v>0</v>
      </c>
      <c r="M21" s="47">
        <f t="shared" si="4"/>
        <v>31400</v>
      </c>
    </row>
    <row r="22" spans="1:13" x14ac:dyDescent="0.25">
      <c r="A22" s="56" t="s">
        <v>51</v>
      </c>
      <c r="B22" s="40" t="s">
        <v>41</v>
      </c>
      <c r="C22" s="41">
        <v>3904</v>
      </c>
      <c r="D22" s="42">
        <v>1</v>
      </c>
      <c r="E22" s="43">
        <v>20000</v>
      </c>
      <c r="F22" s="44">
        <v>14</v>
      </c>
      <c r="G22" s="43">
        <f t="shared" si="3"/>
        <v>8400</v>
      </c>
      <c r="H22" s="43">
        <f t="shared" si="0"/>
        <v>8400</v>
      </c>
      <c r="I22" s="45">
        <f t="shared" si="1"/>
        <v>28400</v>
      </c>
      <c r="J22" s="46"/>
      <c r="K22" s="47">
        <f t="shared" si="2"/>
        <v>28400</v>
      </c>
      <c r="L22" s="48">
        <v>0</v>
      </c>
      <c r="M22" s="47">
        <f t="shared" si="4"/>
        <v>28400</v>
      </c>
    </row>
    <row r="23" spans="1:13" x14ac:dyDescent="0.25">
      <c r="A23" s="56" t="s">
        <v>52</v>
      </c>
      <c r="B23" s="40" t="s">
        <v>41</v>
      </c>
      <c r="C23" s="41">
        <v>1489</v>
      </c>
      <c r="D23" s="42">
        <v>1</v>
      </c>
      <c r="E23" s="43">
        <v>20000</v>
      </c>
      <c r="F23" s="44">
        <v>2</v>
      </c>
      <c r="G23" s="43">
        <f t="shared" si="3"/>
        <v>1200</v>
      </c>
      <c r="H23" s="43">
        <f t="shared" si="0"/>
        <v>1200</v>
      </c>
      <c r="I23" s="45">
        <f t="shared" si="1"/>
        <v>21200</v>
      </c>
      <c r="J23" s="51"/>
      <c r="K23" s="47">
        <f t="shared" si="2"/>
        <v>21200</v>
      </c>
      <c r="L23" s="48">
        <v>0</v>
      </c>
      <c r="M23" s="47">
        <f t="shared" si="4"/>
        <v>21200</v>
      </c>
    </row>
    <row r="24" spans="1:13" x14ac:dyDescent="0.25">
      <c r="A24" s="49" t="s">
        <v>53</v>
      </c>
      <c r="B24" s="40" t="s">
        <v>41</v>
      </c>
      <c r="C24" s="41">
        <v>26138</v>
      </c>
      <c r="D24" s="42">
        <v>2</v>
      </c>
      <c r="E24" s="43">
        <v>30000</v>
      </c>
      <c r="F24" s="44">
        <v>70</v>
      </c>
      <c r="G24" s="43">
        <f t="shared" si="3"/>
        <v>42000</v>
      </c>
      <c r="H24" s="43">
        <f t="shared" si="0"/>
        <v>42000</v>
      </c>
      <c r="I24" s="45">
        <f t="shared" si="1"/>
        <v>72000</v>
      </c>
      <c r="J24" s="46"/>
      <c r="K24" s="47">
        <f t="shared" si="2"/>
        <v>72000</v>
      </c>
      <c r="L24" s="48">
        <v>0</v>
      </c>
      <c r="M24" s="47">
        <f t="shared" si="4"/>
        <v>72000</v>
      </c>
    </row>
    <row r="25" spans="1:13" x14ac:dyDescent="0.25">
      <c r="A25" s="56" t="s">
        <v>54</v>
      </c>
      <c r="B25" s="57" t="s">
        <v>41</v>
      </c>
      <c r="C25" s="41">
        <v>996</v>
      </c>
      <c r="D25" s="58">
        <v>1</v>
      </c>
      <c r="E25" s="43">
        <v>20000</v>
      </c>
      <c r="F25" s="44">
        <v>1</v>
      </c>
      <c r="G25" s="43">
        <f t="shared" si="3"/>
        <v>600</v>
      </c>
      <c r="H25" s="59">
        <f t="shared" si="0"/>
        <v>600</v>
      </c>
      <c r="I25" s="45">
        <f t="shared" si="1"/>
        <v>20600</v>
      </c>
      <c r="J25" s="55">
        <v>16552</v>
      </c>
      <c r="K25" s="60">
        <f t="shared" si="2"/>
        <v>4048</v>
      </c>
      <c r="L25" s="48">
        <v>0</v>
      </c>
      <c r="M25" s="47">
        <f t="shared" si="4"/>
        <v>4048</v>
      </c>
    </row>
    <row r="26" spans="1:13" x14ac:dyDescent="0.25">
      <c r="A26" s="61" t="s">
        <v>55</v>
      </c>
      <c r="B26" s="40" t="s">
        <v>56</v>
      </c>
      <c r="C26" s="62" t="s">
        <v>57</v>
      </c>
      <c r="D26" s="62" t="s">
        <v>57</v>
      </c>
      <c r="E26" s="43">
        <v>0</v>
      </c>
      <c r="F26" s="62" t="s">
        <v>57</v>
      </c>
      <c r="G26" s="43">
        <f t="shared" si="3"/>
        <v>0</v>
      </c>
      <c r="H26" s="43">
        <f t="shared" si="0"/>
        <v>0</v>
      </c>
      <c r="I26" s="45">
        <f t="shared" si="1"/>
        <v>0</v>
      </c>
      <c r="J26" s="46"/>
      <c r="K26" s="47">
        <f t="shared" si="2"/>
        <v>0</v>
      </c>
      <c r="L26" s="48">
        <v>0</v>
      </c>
      <c r="M26" s="47">
        <f t="shared" si="4"/>
        <v>0</v>
      </c>
    </row>
    <row r="27" spans="1:13" x14ac:dyDescent="0.25">
      <c r="A27" s="39" t="s">
        <v>58</v>
      </c>
      <c r="B27" s="57" t="s">
        <v>41</v>
      </c>
      <c r="C27" s="41">
        <v>1022</v>
      </c>
      <c r="D27" s="58">
        <v>1</v>
      </c>
      <c r="E27" s="43">
        <v>20000</v>
      </c>
      <c r="F27" s="44">
        <v>0</v>
      </c>
      <c r="G27" s="43">
        <f t="shared" si="3"/>
        <v>0</v>
      </c>
      <c r="H27" s="59">
        <f t="shared" si="0"/>
        <v>0</v>
      </c>
      <c r="I27" s="45">
        <f t="shared" si="1"/>
        <v>20000</v>
      </c>
      <c r="J27" s="63"/>
      <c r="K27" s="60">
        <f t="shared" si="2"/>
        <v>20000</v>
      </c>
      <c r="L27" s="48">
        <v>0</v>
      </c>
      <c r="M27" s="47">
        <f t="shared" si="4"/>
        <v>20000</v>
      </c>
    </row>
    <row r="28" spans="1:13" x14ac:dyDescent="0.25">
      <c r="A28" s="49" t="s">
        <v>59</v>
      </c>
      <c r="B28" s="40" t="s">
        <v>41</v>
      </c>
      <c r="C28" s="41">
        <v>1021</v>
      </c>
      <c r="D28" s="42">
        <v>1</v>
      </c>
      <c r="E28" s="43">
        <v>20000</v>
      </c>
      <c r="F28" s="44">
        <v>2</v>
      </c>
      <c r="G28" s="43">
        <f t="shared" si="3"/>
        <v>1200</v>
      </c>
      <c r="H28" s="43">
        <f t="shared" si="0"/>
        <v>1200</v>
      </c>
      <c r="I28" s="45">
        <f t="shared" si="1"/>
        <v>21200</v>
      </c>
      <c r="J28" s="55">
        <v>3053</v>
      </c>
      <c r="K28" s="47">
        <f t="shared" si="2"/>
        <v>18147</v>
      </c>
      <c r="L28" s="48">
        <v>0</v>
      </c>
      <c r="M28" s="47">
        <f t="shared" si="4"/>
        <v>18147</v>
      </c>
    </row>
    <row r="29" spans="1:13" x14ac:dyDescent="0.25">
      <c r="A29" s="56" t="s">
        <v>60</v>
      </c>
      <c r="B29" s="40" t="s">
        <v>41</v>
      </c>
      <c r="C29" s="41">
        <v>2980</v>
      </c>
      <c r="D29" s="42">
        <v>1</v>
      </c>
      <c r="E29" s="43">
        <v>20000</v>
      </c>
      <c r="F29" s="44">
        <v>7</v>
      </c>
      <c r="G29" s="43">
        <f t="shared" si="3"/>
        <v>4200</v>
      </c>
      <c r="H29" s="43">
        <f t="shared" si="0"/>
        <v>4200</v>
      </c>
      <c r="I29" s="45">
        <f t="shared" si="1"/>
        <v>24200</v>
      </c>
      <c r="J29" s="46"/>
      <c r="K29" s="47">
        <f t="shared" si="2"/>
        <v>24200</v>
      </c>
      <c r="L29" s="48">
        <v>0</v>
      </c>
      <c r="M29" s="47">
        <f t="shared" si="4"/>
        <v>24200</v>
      </c>
    </row>
    <row r="30" spans="1:13" x14ac:dyDescent="0.25">
      <c r="A30" s="49" t="s">
        <v>61</v>
      </c>
      <c r="B30" s="57" t="s">
        <v>41</v>
      </c>
      <c r="C30" s="41">
        <v>674</v>
      </c>
      <c r="D30" s="58">
        <v>1</v>
      </c>
      <c r="E30" s="43">
        <v>20000</v>
      </c>
      <c r="F30" s="44">
        <v>2</v>
      </c>
      <c r="G30" s="43">
        <f t="shared" si="3"/>
        <v>1200</v>
      </c>
      <c r="H30" s="59">
        <f t="shared" si="0"/>
        <v>1200</v>
      </c>
      <c r="I30" s="45">
        <f t="shared" si="1"/>
        <v>21200</v>
      </c>
      <c r="J30" s="46"/>
      <c r="K30" s="60">
        <f t="shared" si="2"/>
        <v>21200</v>
      </c>
      <c r="L30" s="48">
        <v>0</v>
      </c>
      <c r="M30" s="47">
        <f t="shared" si="4"/>
        <v>21200</v>
      </c>
    </row>
    <row r="31" spans="1:13" x14ac:dyDescent="0.25">
      <c r="A31" s="49" t="s">
        <v>62</v>
      </c>
      <c r="B31" s="40" t="s">
        <v>41</v>
      </c>
      <c r="C31" s="41">
        <v>37775</v>
      </c>
      <c r="D31" s="42">
        <v>2</v>
      </c>
      <c r="E31" s="43">
        <v>30000</v>
      </c>
      <c r="F31" s="44">
        <v>43</v>
      </c>
      <c r="G31" s="43">
        <f t="shared" si="3"/>
        <v>25800</v>
      </c>
      <c r="H31" s="43">
        <f t="shared" si="0"/>
        <v>25800</v>
      </c>
      <c r="I31" s="45">
        <f t="shared" si="1"/>
        <v>55800</v>
      </c>
      <c r="J31" s="46"/>
      <c r="K31" s="47">
        <f t="shared" si="2"/>
        <v>55800</v>
      </c>
      <c r="L31" s="48">
        <v>0</v>
      </c>
      <c r="M31" s="47">
        <f t="shared" si="4"/>
        <v>55800</v>
      </c>
    </row>
    <row r="32" spans="1:13" x14ac:dyDescent="0.25">
      <c r="A32" s="49" t="s">
        <v>63</v>
      </c>
      <c r="B32" s="57" t="s">
        <v>41</v>
      </c>
      <c r="C32" s="41">
        <v>1664</v>
      </c>
      <c r="D32" s="58">
        <v>1</v>
      </c>
      <c r="E32" s="43">
        <v>0</v>
      </c>
      <c r="F32" s="44">
        <v>0</v>
      </c>
      <c r="G32" s="43">
        <f t="shared" si="3"/>
        <v>0</v>
      </c>
      <c r="H32" s="59">
        <f t="shared" si="0"/>
        <v>0</v>
      </c>
      <c r="I32" s="45">
        <f t="shared" si="1"/>
        <v>0</v>
      </c>
      <c r="J32" s="63"/>
      <c r="K32" s="60">
        <f t="shared" si="2"/>
        <v>0</v>
      </c>
      <c r="L32" s="48">
        <v>0</v>
      </c>
      <c r="M32" s="47">
        <f t="shared" si="4"/>
        <v>0</v>
      </c>
    </row>
    <row r="33" spans="1:13" x14ac:dyDescent="0.25">
      <c r="A33" s="61" t="s">
        <v>64</v>
      </c>
      <c r="B33" s="40" t="s">
        <v>56</v>
      </c>
      <c r="C33" s="62" t="s">
        <v>57</v>
      </c>
      <c r="D33" s="62" t="s">
        <v>57</v>
      </c>
      <c r="E33" s="43">
        <v>0</v>
      </c>
      <c r="F33" s="62" t="s">
        <v>57</v>
      </c>
      <c r="G33" s="43">
        <f t="shared" si="3"/>
        <v>0</v>
      </c>
      <c r="H33" s="43">
        <f t="shared" si="0"/>
        <v>0</v>
      </c>
      <c r="I33" s="45">
        <f t="shared" si="1"/>
        <v>0</v>
      </c>
      <c r="J33" s="46"/>
      <c r="K33" s="47">
        <f t="shared" si="2"/>
        <v>0</v>
      </c>
      <c r="L33" s="48">
        <v>0</v>
      </c>
      <c r="M33" s="47">
        <f t="shared" si="4"/>
        <v>0</v>
      </c>
    </row>
    <row r="34" spans="1:13" x14ac:dyDescent="0.25">
      <c r="A34" s="49" t="s">
        <v>65</v>
      </c>
      <c r="B34" s="40" t="s">
        <v>41</v>
      </c>
      <c r="C34" s="41">
        <v>8329</v>
      </c>
      <c r="D34" s="42">
        <v>1</v>
      </c>
      <c r="E34" s="43">
        <v>20000</v>
      </c>
      <c r="F34" s="44">
        <v>12</v>
      </c>
      <c r="G34" s="43">
        <f t="shared" si="3"/>
        <v>7200</v>
      </c>
      <c r="H34" s="43">
        <f t="shared" si="0"/>
        <v>7200</v>
      </c>
      <c r="I34" s="45">
        <f t="shared" si="1"/>
        <v>27200</v>
      </c>
      <c r="J34" s="46"/>
      <c r="K34" s="47">
        <f t="shared" si="2"/>
        <v>27200</v>
      </c>
      <c r="L34" s="48">
        <v>0</v>
      </c>
      <c r="M34" s="47">
        <f t="shared" si="4"/>
        <v>27200</v>
      </c>
    </row>
    <row r="35" spans="1:13" x14ac:dyDescent="0.25">
      <c r="A35" s="49" t="s">
        <v>66</v>
      </c>
      <c r="B35" s="40" t="s">
        <v>41</v>
      </c>
      <c r="C35" s="41">
        <v>731</v>
      </c>
      <c r="D35" s="42">
        <v>1</v>
      </c>
      <c r="E35" s="43">
        <v>20000</v>
      </c>
      <c r="F35" s="44">
        <v>3</v>
      </c>
      <c r="G35" s="43">
        <f t="shared" si="3"/>
        <v>1800</v>
      </c>
      <c r="H35" s="43">
        <f t="shared" si="0"/>
        <v>1800</v>
      </c>
      <c r="I35" s="45">
        <f t="shared" si="1"/>
        <v>21800</v>
      </c>
      <c r="J35" s="46"/>
      <c r="K35" s="47">
        <f t="shared" si="2"/>
        <v>21800</v>
      </c>
      <c r="L35" s="48">
        <v>0</v>
      </c>
      <c r="M35" s="47">
        <f t="shared" si="4"/>
        <v>21800</v>
      </c>
    </row>
    <row r="36" spans="1:13" x14ac:dyDescent="0.25">
      <c r="A36" s="49" t="s">
        <v>67</v>
      </c>
      <c r="B36" s="40" t="s">
        <v>41</v>
      </c>
      <c r="C36" s="41">
        <v>14855</v>
      </c>
      <c r="D36" s="42">
        <v>1</v>
      </c>
      <c r="E36" s="43">
        <v>20000</v>
      </c>
      <c r="F36" s="44">
        <v>35</v>
      </c>
      <c r="G36" s="43">
        <f t="shared" si="3"/>
        <v>21000</v>
      </c>
      <c r="H36" s="43">
        <f t="shared" si="0"/>
        <v>21000</v>
      </c>
      <c r="I36" s="45">
        <f t="shared" si="1"/>
        <v>41000</v>
      </c>
      <c r="J36" s="46"/>
      <c r="K36" s="47">
        <f t="shared" si="2"/>
        <v>41000</v>
      </c>
      <c r="L36" s="48">
        <v>0</v>
      </c>
      <c r="M36" s="47">
        <f t="shared" si="4"/>
        <v>41000</v>
      </c>
    </row>
    <row r="37" spans="1:13" x14ac:dyDescent="0.25">
      <c r="A37" s="49" t="s">
        <v>68</v>
      </c>
      <c r="B37" s="40" t="s">
        <v>41</v>
      </c>
      <c r="C37" s="41">
        <v>143</v>
      </c>
      <c r="D37" s="42">
        <v>1</v>
      </c>
      <c r="E37" s="43">
        <v>20000</v>
      </c>
      <c r="F37" s="44">
        <v>0</v>
      </c>
      <c r="G37" s="43">
        <f t="shared" si="3"/>
        <v>0</v>
      </c>
      <c r="H37" s="43">
        <f t="shared" si="0"/>
        <v>0</v>
      </c>
      <c r="I37" s="45">
        <f t="shared" si="1"/>
        <v>20000</v>
      </c>
      <c r="J37" s="46"/>
      <c r="K37" s="47">
        <f t="shared" si="2"/>
        <v>20000</v>
      </c>
      <c r="L37" s="48">
        <v>0</v>
      </c>
      <c r="M37" s="47">
        <f t="shared" si="4"/>
        <v>20000</v>
      </c>
    </row>
    <row r="38" spans="1:13" x14ac:dyDescent="0.25">
      <c r="A38" s="39" t="s">
        <v>69</v>
      </c>
      <c r="B38" s="40" t="s">
        <v>41</v>
      </c>
      <c r="C38" s="41">
        <v>1266</v>
      </c>
      <c r="D38" s="42">
        <v>1</v>
      </c>
      <c r="E38" s="43">
        <v>20000</v>
      </c>
      <c r="F38" s="44">
        <v>5</v>
      </c>
      <c r="G38" s="43">
        <f t="shared" si="3"/>
        <v>3000</v>
      </c>
      <c r="H38" s="43">
        <f t="shared" si="0"/>
        <v>3000</v>
      </c>
      <c r="I38" s="45">
        <f t="shared" si="1"/>
        <v>23000</v>
      </c>
      <c r="J38" s="46"/>
      <c r="K38" s="47">
        <f t="shared" si="2"/>
        <v>23000</v>
      </c>
      <c r="L38" s="48">
        <v>0</v>
      </c>
      <c r="M38" s="47">
        <f t="shared" si="4"/>
        <v>23000</v>
      </c>
    </row>
    <row r="39" spans="1:13" x14ac:dyDescent="0.25">
      <c r="A39" s="61" t="s">
        <v>70</v>
      </c>
      <c r="B39" s="40" t="s">
        <v>56</v>
      </c>
      <c r="C39" s="62" t="s">
        <v>57</v>
      </c>
      <c r="D39" s="62" t="s">
        <v>57</v>
      </c>
      <c r="E39" s="43">
        <v>0</v>
      </c>
      <c r="F39" s="62" t="s">
        <v>57</v>
      </c>
      <c r="G39" s="43">
        <f t="shared" si="3"/>
        <v>0</v>
      </c>
      <c r="H39" s="43">
        <f t="shared" si="0"/>
        <v>0</v>
      </c>
      <c r="I39" s="45">
        <f t="shared" si="1"/>
        <v>0</v>
      </c>
      <c r="J39" s="46"/>
      <c r="K39" s="47">
        <f t="shared" si="2"/>
        <v>0</v>
      </c>
      <c r="L39" s="48">
        <v>0</v>
      </c>
      <c r="M39" s="47">
        <f t="shared" si="4"/>
        <v>0</v>
      </c>
    </row>
    <row r="40" spans="1:13" x14ac:dyDescent="0.25">
      <c r="A40" s="54" t="s">
        <v>71</v>
      </c>
      <c r="B40" s="40" t="s">
        <v>56</v>
      </c>
      <c r="C40" s="41">
        <v>290</v>
      </c>
      <c r="D40" s="42">
        <v>1</v>
      </c>
      <c r="E40" s="43">
        <v>20000</v>
      </c>
      <c r="F40" s="64">
        <v>0</v>
      </c>
      <c r="G40" s="43">
        <f t="shared" si="3"/>
        <v>0</v>
      </c>
      <c r="H40" s="43">
        <f t="shared" si="0"/>
        <v>0</v>
      </c>
      <c r="I40" s="45">
        <f t="shared" si="1"/>
        <v>20000</v>
      </c>
      <c r="J40" s="46"/>
      <c r="K40" s="47">
        <f t="shared" si="2"/>
        <v>20000</v>
      </c>
      <c r="L40" s="48">
        <v>0</v>
      </c>
      <c r="M40" s="47">
        <f t="shared" si="4"/>
        <v>20000</v>
      </c>
    </row>
    <row r="41" spans="1:13" x14ac:dyDescent="0.25">
      <c r="A41" s="50" t="s">
        <v>72</v>
      </c>
      <c r="B41" s="40" t="s">
        <v>41</v>
      </c>
      <c r="C41" s="41">
        <v>3735</v>
      </c>
      <c r="D41" s="42">
        <v>1</v>
      </c>
      <c r="E41" s="43">
        <v>20000</v>
      </c>
      <c r="F41" s="64">
        <v>10</v>
      </c>
      <c r="G41" s="43">
        <f t="shared" si="3"/>
        <v>6000</v>
      </c>
      <c r="H41" s="59">
        <f t="shared" si="0"/>
        <v>6000</v>
      </c>
      <c r="I41" s="45">
        <f>E41+H41</f>
        <v>26000</v>
      </c>
      <c r="J41" s="63"/>
      <c r="K41" s="60">
        <f>I41-J41</f>
        <v>26000</v>
      </c>
      <c r="L41" s="48">
        <v>0</v>
      </c>
      <c r="M41" s="47">
        <f t="shared" si="4"/>
        <v>26000</v>
      </c>
    </row>
    <row r="42" spans="1:13" x14ac:dyDescent="0.25">
      <c r="A42" s="39" t="s">
        <v>73</v>
      </c>
      <c r="B42" s="40" t="s">
        <v>41</v>
      </c>
      <c r="C42" s="41">
        <v>1431</v>
      </c>
      <c r="D42" s="42">
        <v>1</v>
      </c>
      <c r="E42" s="43">
        <v>20000</v>
      </c>
      <c r="F42" s="64">
        <v>0</v>
      </c>
      <c r="G42" s="43">
        <f t="shared" si="3"/>
        <v>0</v>
      </c>
      <c r="H42" s="43">
        <f t="shared" si="0"/>
        <v>0</v>
      </c>
      <c r="I42" s="45">
        <f t="shared" si="1"/>
        <v>20000</v>
      </c>
      <c r="J42" s="46"/>
      <c r="K42" s="47">
        <f t="shared" si="2"/>
        <v>20000</v>
      </c>
      <c r="L42" s="48">
        <v>0</v>
      </c>
      <c r="M42" s="47">
        <f t="shared" si="4"/>
        <v>20000</v>
      </c>
    </row>
    <row r="43" spans="1:13" x14ac:dyDescent="0.25">
      <c r="A43" s="49" t="s">
        <v>74</v>
      </c>
      <c r="B43" s="40" t="s">
        <v>41</v>
      </c>
      <c r="C43" s="41">
        <v>197</v>
      </c>
      <c r="D43" s="42">
        <v>1</v>
      </c>
      <c r="E43" s="43">
        <v>20000</v>
      </c>
      <c r="F43" s="44">
        <v>0</v>
      </c>
      <c r="G43" s="43">
        <f t="shared" si="3"/>
        <v>0</v>
      </c>
      <c r="H43" s="43">
        <f t="shared" si="0"/>
        <v>0</v>
      </c>
      <c r="I43" s="45">
        <f t="shared" si="1"/>
        <v>20000</v>
      </c>
      <c r="J43" s="46"/>
      <c r="K43" s="47">
        <f t="shared" si="2"/>
        <v>20000</v>
      </c>
      <c r="L43" s="48">
        <v>0</v>
      </c>
      <c r="M43" s="47">
        <f t="shared" si="4"/>
        <v>20000</v>
      </c>
    </row>
    <row r="44" spans="1:13" x14ac:dyDescent="0.25">
      <c r="A44" s="61" t="s">
        <v>75</v>
      </c>
      <c r="B44" s="40" t="s">
        <v>56</v>
      </c>
      <c r="C44" s="62" t="s">
        <v>57</v>
      </c>
      <c r="D44" s="62" t="s">
        <v>57</v>
      </c>
      <c r="E44" s="43">
        <v>0</v>
      </c>
      <c r="F44" s="62" t="s">
        <v>57</v>
      </c>
      <c r="G44" s="43">
        <f t="shared" si="3"/>
        <v>0</v>
      </c>
      <c r="H44" s="43">
        <f t="shared" si="0"/>
        <v>0</v>
      </c>
      <c r="I44" s="45">
        <f t="shared" si="1"/>
        <v>0</v>
      </c>
      <c r="J44" s="46"/>
      <c r="K44" s="47">
        <f t="shared" si="2"/>
        <v>0</v>
      </c>
      <c r="L44" s="48">
        <v>0</v>
      </c>
      <c r="M44" s="47">
        <f t="shared" si="4"/>
        <v>0</v>
      </c>
    </row>
    <row r="45" spans="1:13" x14ac:dyDescent="0.25">
      <c r="A45" s="49" t="s">
        <v>76</v>
      </c>
      <c r="B45" s="40" t="s">
        <v>41</v>
      </c>
      <c r="C45" s="41">
        <v>10224</v>
      </c>
      <c r="D45" s="42">
        <v>1</v>
      </c>
      <c r="E45" s="43">
        <v>20000</v>
      </c>
      <c r="F45" s="44">
        <v>26</v>
      </c>
      <c r="G45" s="43">
        <f t="shared" si="3"/>
        <v>15600</v>
      </c>
      <c r="H45" s="43">
        <f t="shared" si="0"/>
        <v>15600</v>
      </c>
      <c r="I45" s="45">
        <f t="shared" si="1"/>
        <v>35600</v>
      </c>
      <c r="J45" s="46"/>
      <c r="K45" s="47">
        <f t="shared" si="2"/>
        <v>35600</v>
      </c>
      <c r="L45" s="48">
        <v>0</v>
      </c>
      <c r="M45" s="47">
        <f t="shared" si="4"/>
        <v>35600</v>
      </c>
    </row>
    <row r="46" spans="1:13" x14ac:dyDescent="0.25">
      <c r="A46" s="49" t="s">
        <v>168</v>
      </c>
      <c r="B46" s="40" t="s">
        <v>41</v>
      </c>
      <c r="C46" s="41">
        <v>1655</v>
      </c>
      <c r="D46" s="42">
        <v>1</v>
      </c>
      <c r="E46" s="43">
        <v>20000</v>
      </c>
      <c r="F46" s="44">
        <v>1</v>
      </c>
      <c r="G46" s="43">
        <f t="shared" si="3"/>
        <v>600</v>
      </c>
      <c r="H46" s="43">
        <f t="shared" si="0"/>
        <v>600</v>
      </c>
      <c r="I46" s="45">
        <f t="shared" si="1"/>
        <v>20600</v>
      </c>
      <c r="J46" s="55">
        <v>3538</v>
      </c>
      <c r="K46" s="47">
        <f t="shared" si="2"/>
        <v>17062</v>
      </c>
      <c r="L46" s="48">
        <v>0</v>
      </c>
      <c r="M46" s="47">
        <f t="shared" si="4"/>
        <v>17062</v>
      </c>
    </row>
    <row r="47" spans="1:13" x14ac:dyDescent="0.25">
      <c r="A47" s="56" t="s">
        <v>77</v>
      </c>
      <c r="B47" s="40" t="s">
        <v>41</v>
      </c>
      <c r="C47" s="41">
        <v>2922</v>
      </c>
      <c r="D47" s="42">
        <v>1</v>
      </c>
      <c r="E47" s="43">
        <v>20000</v>
      </c>
      <c r="F47" s="44">
        <v>9</v>
      </c>
      <c r="G47" s="43">
        <f t="shared" si="3"/>
        <v>5400</v>
      </c>
      <c r="H47" s="43">
        <f t="shared" si="0"/>
        <v>5400</v>
      </c>
      <c r="I47" s="45">
        <f t="shared" si="1"/>
        <v>25400</v>
      </c>
      <c r="J47" s="46"/>
      <c r="K47" s="47">
        <f t="shared" si="2"/>
        <v>25400</v>
      </c>
      <c r="L47" s="48">
        <v>0</v>
      </c>
      <c r="M47" s="47">
        <f t="shared" si="4"/>
        <v>25400</v>
      </c>
    </row>
    <row r="48" spans="1:13" x14ac:dyDescent="0.25">
      <c r="A48" s="49" t="s">
        <v>78</v>
      </c>
      <c r="B48" s="57" t="s">
        <v>41</v>
      </c>
      <c r="C48" s="41">
        <v>45877</v>
      </c>
      <c r="D48" s="42">
        <v>2</v>
      </c>
      <c r="E48" s="43">
        <v>30000</v>
      </c>
      <c r="F48" s="44">
        <v>127</v>
      </c>
      <c r="G48" s="43">
        <f t="shared" si="3"/>
        <v>76200</v>
      </c>
      <c r="H48" s="59">
        <f t="shared" si="0"/>
        <v>76200</v>
      </c>
      <c r="I48" s="45">
        <f t="shared" si="1"/>
        <v>106200</v>
      </c>
      <c r="J48" s="63"/>
      <c r="K48" s="60">
        <f t="shared" si="2"/>
        <v>106200</v>
      </c>
      <c r="L48" s="48">
        <v>0</v>
      </c>
      <c r="M48" s="47">
        <f t="shared" si="4"/>
        <v>106200</v>
      </c>
    </row>
    <row r="49" spans="1:13" x14ac:dyDescent="0.25">
      <c r="A49" s="61" t="s">
        <v>79</v>
      </c>
      <c r="B49" s="40" t="s">
        <v>56</v>
      </c>
      <c r="C49" s="62" t="s">
        <v>57</v>
      </c>
      <c r="D49" s="62" t="s">
        <v>57</v>
      </c>
      <c r="E49" s="43">
        <v>0</v>
      </c>
      <c r="F49" s="62" t="s">
        <v>57</v>
      </c>
      <c r="G49" s="43">
        <f t="shared" si="3"/>
        <v>0</v>
      </c>
      <c r="H49" s="43">
        <f t="shared" si="0"/>
        <v>0</v>
      </c>
      <c r="I49" s="45">
        <f t="shared" si="1"/>
        <v>0</v>
      </c>
      <c r="J49" s="53"/>
      <c r="K49" s="47">
        <f t="shared" si="2"/>
        <v>0</v>
      </c>
      <c r="L49" s="48">
        <v>0</v>
      </c>
      <c r="M49" s="47">
        <f t="shared" si="4"/>
        <v>0</v>
      </c>
    </row>
    <row r="50" spans="1:13" x14ac:dyDescent="0.25">
      <c r="A50" s="49" t="s">
        <v>80</v>
      </c>
      <c r="B50" s="40" t="s">
        <v>56</v>
      </c>
      <c r="C50" s="41">
        <v>56</v>
      </c>
      <c r="D50" s="42">
        <v>1</v>
      </c>
      <c r="E50" s="43">
        <v>20000</v>
      </c>
      <c r="F50" s="44">
        <v>0</v>
      </c>
      <c r="G50" s="43">
        <f t="shared" si="3"/>
        <v>0</v>
      </c>
      <c r="H50" s="43">
        <f t="shared" si="0"/>
        <v>0</v>
      </c>
      <c r="I50" s="45">
        <f t="shared" si="1"/>
        <v>20000</v>
      </c>
      <c r="J50" s="53"/>
      <c r="K50" s="47">
        <f t="shared" si="2"/>
        <v>20000</v>
      </c>
      <c r="L50" s="48">
        <v>0</v>
      </c>
      <c r="M50" s="47">
        <f t="shared" si="4"/>
        <v>20000</v>
      </c>
    </row>
    <row r="51" spans="1:13" x14ac:dyDescent="0.25">
      <c r="A51" s="65" t="s">
        <v>81</v>
      </c>
      <c r="B51" s="40" t="s">
        <v>41</v>
      </c>
      <c r="C51" s="41">
        <v>1031</v>
      </c>
      <c r="D51" s="42">
        <v>1</v>
      </c>
      <c r="E51" s="43">
        <v>20000</v>
      </c>
      <c r="F51" s="44">
        <v>1</v>
      </c>
      <c r="G51" s="43">
        <f t="shared" si="3"/>
        <v>600</v>
      </c>
      <c r="H51" s="43">
        <f t="shared" si="0"/>
        <v>600</v>
      </c>
      <c r="I51" s="45">
        <f t="shared" si="1"/>
        <v>20600</v>
      </c>
      <c r="J51" s="53"/>
      <c r="K51" s="47">
        <f t="shared" si="2"/>
        <v>20600</v>
      </c>
      <c r="L51" s="48">
        <v>0</v>
      </c>
      <c r="M51" s="47">
        <f t="shared" si="4"/>
        <v>20600</v>
      </c>
    </row>
    <row r="52" spans="1:13" x14ac:dyDescent="0.25">
      <c r="A52" s="39" t="s">
        <v>82</v>
      </c>
      <c r="B52" s="40" t="s">
        <v>41</v>
      </c>
      <c r="C52" s="41">
        <v>21678</v>
      </c>
      <c r="D52" s="42">
        <v>2</v>
      </c>
      <c r="E52" s="43">
        <v>30000</v>
      </c>
      <c r="F52" s="44">
        <v>60</v>
      </c>
      <c r="G52" s="43">
        <f t="shared" si="3"/>
        <v>36000</v>
      </c>
      <c r="H52" s="43">
        <f t="shared" si="0"/>
        <v>36000</v>
      </c>
      <c r="I52" s="45">
        <f t="shared" si="1"/>
        <v>66000</v>
      </c>
      <c r="J52" s="53"/>
      <c r="K52" s="47">
        <f t="shared" si="2"/>
        <v>66000</v>
      </c>
      <c r="L52" s="48">
        <v>0</v>
      </c>
      <c r="M52" s="47">
        <f t="shared" si="4"/>
        <v>66000</v>
      </c>
    </row>
    <row r="53" spans="1:13" x14ac:dyDescent="0.25">
      <c r="A53" s="54" t="s">
        <v>83</v>
      </c>
      <c r="B53" s="40" t="s">
        <v>41</v>
      </c>
      <c r="C53" s="41">
        <v>107</v>
      </c>
      <c r="D53" s="42">
        <v>1</v>
      </c>
      <c r="E53" s="43">
        <v>20000</v>
      </c>
      <c r="F53" s="44">
        <v>0</v>
      </c>
      <c r="G53" s="43">
        <f t="shared" si="3"/>
        <v>0</v>
      </c>
      <c r="H53" s="43">
        <f t="shared" si="0"/>
        <v>0</v>
      </c>
      <c r="I53" s="45">
        <f t="shared" si="1"/>
        <v>20000</v>
      </c>
      <c r="J53" s="53"/>
      <c r="K53" s="47">
        <f t="shared" si="2"/>
        <v>20000</v>
      </c>
      <c r="L53" s="48">
        <v>0</v>
      </c>
      <c r="M53" s="47">
        <f t="shared" si="4"/>
        <v>20000</v>
      </c>
    </row>
    <row r="54" spans="1:13" x14ac:dyDescent="0.25">
      <c r="A54" s="39" t="s">
        <v>84</v>
      </c>
      <c r="B54" s="57" t="s">
        <v>41</v>
      </c>
      <c r="C54" s="41">
        <v>9182</v>
      </c>
      <c r="D54" s="42">
        <v>1</v>
      </c>
      <c r="E54" s="43">
        <v>20000</v>
      </c>
      <c r="F54" s="44">
        <v>19</v>
      </c>
      <c r="G54" s="59">
        <f t="shared" si="3"/>
        <v>11400</v>
      </c>
      <c r="H54" s="59">
        <f t="shared" si="0"/>
        <v>11400</v>
      </c>
      <c r="I54" s="45">
        <f t="shared" si="1"/>
        <v>31400</v>
      </c>
      <c r="J54" s="53"/>
      <c r="K54" s="60">
        <f t="shared" si="2"/>
        <v>31400</v>
      </c>
      <c r="L54" s="48">
        <v>0</v>
      </c>
      <c r="M54" s="47">
        <f t="shared" si="4"/>
        <v>31400</v>
      </c>
    </row>
    <row r="55" spans="1:13" x14ac:dyDescent="0.25">
      <c r="A55" s="56" t="s">
        <v>85</v>
      </c>
      <c r="B55" s="40" t="s">
        <v>56</v>
      </c>
      <c r="C55" s="41">
        <v>143</v>
      </c>
      <c r="D55" s="58">
        <f>IF(+C55&gt;160000,3,IF(+C55&gt;20000,2,IF(+C55=0," ",1)))</f>
        <v>1</v>
      </c>
      <c r="E55" s="43">
        <f>IF(+D55=3,40000,IF(+D55=2,30000,IF(+D55=1,20000,0)))</f>
        <v>20000</v>
      </c>
      <c r="F55" s="44">
        <v>0</v>
      </c>
      <c r="G55" s="43">
        <f t="shared" si="3"/>
        <v>0</v>
      </c>
      <c r="H55" s="43">
        <f t="shared" si="0"/>
        <v>0</v>
      </c>
      <c r="I55" s="45">
        <f t="shared" si="1"/>
        <v>20000</v>
      </c>
      <c r="J55" s="53"/>
      <c r="K55" s="47">
        <f t="shared" si="2"/>
        <v>20000</v>
      </c>
      <c r="L55" s="48">
        <v>0</v>
      </c>
      <c r="M55" s="47">
        <f t="shared" si="4"/>
        <v>20000</v>
      </c>
    </row>
    <row r="56" spans="1:13" x14ac:dyDescent="0.25">
      <c r="A56" s="56" t="s">
        <v>86</v>
      </c>
      <c r="B56" s="40" t="s">
        <v>41</v>
      </c>
      <c r="C56" s="41">
        <v>1257</v>
      </c>
      <c r="D56" s="42">
        <v>1</v>
      </c>
      <c r="E56" s="43">
        <v>20000</v>
      </c>
      <c r="F56" s="44">
        <v>5</v>
      </c>
      <c r="G56" s="43">
        <f t="shared" si="3"/>
        <v>3000</v>
      </c>
      <c r="H56" s="43">
        <f t="shared" si="0"/>
        <v>3000</v>
      </c>
      <c r="I56" s="45">
        <f t="shared" si="1"/>
        <v>23000</v>
      </c>
      <c r="J56" s="53"/>
      <c r="K56" s="47">
        <f t="shared" si="2"/>
        <v>23000</v>
      </c>
      <c r="L56" s="48">
        <v>0</v>
      </c>
      <c r="M56" s="47">
        <f t="shared" si="4"/>
        <v>23000</v>
      </c>
    </row>
    <row r="57" spans="1:13" x14ac:dyDescent="0.25">
      <c r="A57" s="49" t="s">
        <v>87</v>
      </c>
      <c r="B57" s="40" t="s">
        <v>41</v>
      </c>
      <c r="C57" s="41">
        <v>1648</v>
      </c>
      <c r="D57" s="42">
        <v>1</v>
      </c>
      <c r="E57" s="43">
        <v>20000</v>
      </c>
      <c r="F57" s="44">
        <v>7</v>
      </c>
      <c r="G57" s="43">
        <f t="shared" si="3"/>
        <v>4200</v>
      </c>
      <c r="H57" s="43">
        <f t="shared" si="0"/>
        <v>4200</v>
      </c>
      <c r="I57" s="45">
        <f t="shared" si="1"/>
        <v>24200</v>
      </c>
      <c r="J57" s="53"/>
      <c r="K57" s="47">
        <f t="shared" si="2"/>
        <v>24200</v>
      </c>
      <c r="L57" s="48">
        <v>0</v>
      </c>
      <c r="M57" s="47">
        <f t="shared" si="4"/>
        <v>24200</v>
      </c>
    </row>
    <row r="58" spans="1:13" x14ac:dyDescent="0.25">
      <c r="A58" s="49" t="s">
        <v>88</v>
      </c>
      <c r="B58" s="40" t="s">
        <v>41</v>
      </c>
      <c r="C58" s="41">
        <v>34122</v>
      </c>
      <c r="D58" s="42">
        <v>2</v>
      </c>
      <c r="E58" s="43">
        <v>30000</v>
      </c>
      <c r="F58" s="44">
        <v>84</v>
      </c>
      <c r="G58" s="43">
        <f t="shared" si="3"/>
        <v>50400</v>
      </c>
      <c r="H58" s="43">
        <f t="shared" si="0"/>
        <v>50400</v>
      </c>
      <c r="I58" s="45">
        <f t="shared" si="1"/>
        <v>80400</v>
      </c>
      <c r="J58" s="53"/>
      <c r="K58" s="47">
        <f t="shared" si="2"/>
        <v>80400</v>
      </c>
      <c r="L58" s="48">
        <v>0</v>
      </c>
      <c r="M58" s="47">
        <f t="shared" si="4"/>
        <v>80400</v>
      </c>
    </row>
    <row r="59" spans="1:13" x14ac:dyDescent="0.25">
      <c r="A59" s="39" t="s">
        <v>89</v>
      </c>
      <c r="B59" s="40" t="s">
        <v>41</v>
      </c>
      <c r="C59" s="41">
        <v>105</v>
      </c>
      <c r="D59" s="42">
        <v>1</v>
      </c>
      <c r="E59" s="43">
        <v>20000</v>
      </c>
      <c r="F59" s="44">
        <v>0</v>
      </c>
      <c r="G59" s="43">
        <f t="shared" si="3"/>
        <v>0</v>
      </c>
      <c r="H59" s="43">
        <f t="shared" si="0"/>
        <v>0</v>
      </c>
      <c r="I59" s="45">
        <f t="shared" si="1"/>
        <v>20000</v>
      </c>
      <c r="J59" s="53"/>
      <c r="K59" s="47">
        <f t="shared" si="2"/>
        <v>20000</v>
      </c>
      <c r="L59" s="48">
        <v>0</v>
      </c>
      <c r="M59" s="47">
        <f t="shared" si="4"/>
        <v>20000</v>
      </c>
    </row>
    <row r="60" spans="1:13" x14ac:dyDescent="0.25">
      <c r="A60" s="39" t="s">
        <v>90</v>
      </c>
      <c r="B60" s="40" t="s">
        <v>41</v>
      </c>
      <c r="C60" s="41">
        <v>68</v>
      </c>
      <c r="D60" s="42">
        <v>1</v>
      </c>
      <c r="E60" s="43">
        <v>20000</v>
      </c>
      <c r="F60" s="44">
        <v>0</v>
      </c>
      <c r="G60" s="43">
        <f t="shared" si="3"/>
        <v>0</v>
      </c>
      <c r="H60" s="43">
        <f t="shared" si="0"/>
        <v>0</v>
      </c>
      <c r="I60" s="45">
        <f t="shared" si="1"/>
        <v>20000</v>
      </c>
      <c r="J60" s="53"/>
      <c r="K60" s="47">
        <f t="shared" si="2"/>
        <v>20000</v>
      </c>
      <c r="L60" s="48">
        <v>0</v>
      </c>
      <c r="M60" s="47">
        <f t="shared" si="4"/>
        <v>20000</v>
      </c>
    </row>
    <row r="61" spans="1:13" x14ac:dyDescent="0.25">
      <c r="A61" s="49" t="s">
        <v>91</v>
      </c>
      <c r="B61" s="40" t="s">
        <v>41</v>
      </c>
      <c r="C61" s="41">
        <v>1297</v>
      </c>
      <c r="D61" s="42">
        <v>1</v>
      </c>
      <c r="E61" s="43">
        <v>20000</v>
      </c>
      <c r="F61" s="44">
        <v>3</v>
      </c>
      <c r="G61" s="43">
        <f t="shared" si="3"/>
        <v>1800</v>
      </c>
      <c r="H61" s="43">
        <f t="shared" si="0"/>
        <v>1800</v>
      </c>
      <c r="I61" s="45">
        <f t="shared" si="1"/>
        <v>21800</v>
      </c>
      <c r="J61" s="55">
        <v>8324</v>
      </c>
      <c r="K61" s="47">
        <f t="shared" si="2"/>
        <v>13476</v>
      </c>
      <c r="L61" s="48">
        <v>0</v>
      </c>
      <c r="M61" s="47">
        <f t="shared" si="4"/>
        <v>13476</v>
      </c>
    </row>
    <row r="62" spans="1:13" x14ac:dyDescent="0.25">
      <c r="A62" s="49" t="s">
        <v>92</v>
      </c>
      <c r="B62" s="57" t="s">
        <v>41</v>
      </c>
      <c r="C62" s="58">
        <v>2047</v>
      </c>
      <c r="D62" s="58">
        <f t="shared" ref="D62:D94" si="5">IF(+C62&gt;160000,3,IF(+C62&gt;20000,2,IF(+C62=0," ",1)))</f>
        <v>1</v>
      </c>
      <c r="E62" s="43">
        <f t="shared" ref="E62:E116" si="6">IF(+D62=3,40000,IF(+D62=2,30000,IF(+D62=1,20000,0)))</f>
        <v>20000</v>
      </c>
      <c r="F62" s="44">
        <v>9</v>
      </c>
      <c r="G62" s="43">
        <f t="shared" si="3"/>
        <v>5400</v>
      </c>
      <c r="H62" s="59">
        <f t="shared" si="0"/>
        <v>5400</v>
      </c>
      <c r="I62" s="45">
        <f t="shared" si="1"/>
        <v>25400</v>
      </c>
      <c r="J62" s="53"/>
      <c r="K62" s="60">
        <f t="shared" si="2"/>
        <v>25400</v>
      </c>
      <c r="L62" s="48">
        <v>0</v>
      </c>
      <c r="M62" s="47">
        <f t="shared" si="4"/>
        <v>25400</v>
      </c>
    </row>
    <row r="63" spans="1:13" x14ac:dyDescent="0.25">
      <c r="A63" s="49" t="s">
        <v>93</v>
      </c>
      <c r="B63" s="40" t="s">
        <v>56</v>
      </c>
      <c r="C63" s="42">
        <v>250</v>
      </c>
      <c r="D63" s="42">
        <f t="shared" si="5"/>
        <v>1</v>
      </c>
      <c r="E63" s="66">
        <v>20000</v>
      </c>
      <c r="F63" s="44">
        <v>8</v>
      </c>
      <c r="G63" s="43">
        <f t="shared" si="3"/>
        <v>4800</v>
      </c>
      <c r="H63" s="43">
        <f t="shared" si="0"/>
        <v>4800</v>
      </c>
      <c r="I63" s="45">
        <f t="shared" si="1"/>
        <v>24800</v>
      </c>
      <c r="J63" s="63"/>
      <c r="K63" s="47">
        <f t="shared" si="2"/>
        <v>24800</v>
      </c>
      <c r="L63" s="48">
        <v>0</v>
      </c>
      <c r="M63" s="47">
        <f t="shared" si="4"/>
        <v>24800</v>
      </c>
    </row>
    <row r="64" spans="1:13" x14ac:dyDescent="0.25">
      <c r="A64" s="49" t="s">
        <v>94</v>
      </c>
      <c r="B64" s="57" t="s">
        <v>41</v>
      </c>
      <c r="C64" s="67" t="s">
        <v>57</v>
      </c>
      <c r="D64" s="58">
        <v>1</v>
      </c>
      <c r="E64" s="59">
        <f>IF(+D64=3,40000,IF(+D64=2,30000,IF(+D64=1,20000,0)))</f>
        <v>20000</v>
      </c>
      <c r="F64" s="44">
        <v>0</v>
      </c>
      <c r="G64" s="43">
        <f>F64*600</f>
        <v>0</v>
      </c>
      <c r="H64" s="43">
        <f>G64*1</f>
        <v>0</v>
      </c>
      <c r="I64" s="45">
        <f>E64+H64</f>
        <v>20000</v>
      </c>
      <c r="J64" s="63"/>
      <c r="K64" s="47">
        <f>I64-J64</f>
        <v>20000</v>
      </c>
      <c r="L64" s="48">
        <v>0</v>
      </c>
      <c r="M64" s="47">
        <f>K64-L64</f>
        <v>20000</v>
      </c>
    </row>
    <row r="65" spans="1:13" x14ac:dyDescent="0.25">
      <c r="A65" s="49" t="s">
        <v>95</v>
      </c>
      <c r="B65" s="40" t="s">
        <v>56</v>
      </c>
      <c r="C65" s="68">
        <v>436</v>
      </c>
      <c r="D65" s="69">
        <v>1</v>
      </c>
      <c r="E65" s="43">
        <f>IF(+D65=3,40000,IF(+D65=2,30000,IF(+D65=1,20000,0)))</f>
        <v>20000</v>
      </c>
      <c r="F65" s="70">
        <v>0</v>
      </c>
      <c r="G65" s="43">
        <f>F65*600</f>
        <v>0</v>
      </c>
      <c r="H65" s="43">
        <f>G65*1</f>
        <v>0</v>
      </c>
      <c r="I65" s="45">
        <f>E65+H65</f>
        <v>20000</v>
      </c>
      <c r="J65" s="55">
        <v>10447</v>
      </c>
      <c r="K65" s="47">
        <f>I65-J65</f>
        <v>9553</v>
      </c>
      <c r="L65" s="48">
        <v>0</v>
      </c>
      <c r="M65" s="47">
        <f>K65-L65</f>
        <v>9553</v>
      </c>
    </row>
    <row r="66" spans="1:13" x14ac:dyDescent="0.25">
      <c r="A66" s="49" t="s">
        <v>96</v>
      </c>
      <c r="B66" s="40" t="s">
        <v>41</v>
      </c>
      <c r="C66" s="42">
        <v>97618</v>
      </c>
      <c r="D66" s="42">
        <f t="shared" si="5"/>
        <v>2</v>
      </c>
      <c r="E66" s="43">
        <f t="shared" si="6"/>
        <v>30000</v>
      </c>
      <c r="F66" s="44">
        <v>182</v>
      </c>
      <c r="G66" s="43">
        <f t="shared" si="3"/>
        <v>109200</v>
      </c>
      <c r="H66" s="43">
        <f t="shared" si="0"/>
        <v>109200</v>
      </c>
      <c r="I66" s="45">
        <f t="shared" si="1"/>
        <v>139200</v>
      </c>
      <c r="J66" s="53"/>
      <c r="K66" s="47">
        <f t="shared" si="2"/>
        <v>139200</v>
      </c>
      <c r="L66" s="48">
        <v>0</v>
      </c>
      <c r="M66" s="47">
        <f t="shared" si="4"/>
        <v>139200</v>
      </c>
    </row>
    <row r="67" spans="1:13" x14ac:dyDescent="0.25">
      <c r="A67" s="56" t="s">
        <v>97</v>
      </c>
      <c r="B67" s="40" t="s">
        <v>41</v>
      </c>
      <c r="C67" s="42">
        <v>13753</v>
      </c>
      <c r="D67" s="42">
        <f t="shared" si="5"/>
        <v>1</v>
      </c>
      <c r="E67" s="43">
        <f t="shared" si="6"/>
        <v>20000</v>
      </c>
      <c r="F67" s="44">
        <v>31</v>
      </c>
      <c r="G67" s="43">
        <f t="shared" si="3"/>
        <v>18600</v>
      </c>
      <c r="H67" s="43">
        <f t="shared" si="0"/>
        <v>18600</v>
      </c>
      <c r="I67" s="45">
        <f t="shared" si="1"/>
        <v>38600</v>
      </c>
      <c r="J67" s="55">
        <v>26203</v>
      </c>
      <c r="K67" s="47">
        <f t="shared" si="2"/>
        <v>12397</v>
      </c>
      <c r="L67" s="48">
        <v>0</v>
      </c>
      <c r="M67" s="47">
        <f t="shared" si="4"/>
        <v>12397</v>
      </c>
    </row>
    <row r="68" spans="1:13" x14ac:dyDescent="0.25">
      <c r="A68" s="49" t="s">
        <v>98</v>
      </c>
      <c r="B68" s="40" t="s">
        <v>41</v>
      </c>
      <c r="C68" s="42">
        <v>1042</v>
      </c>
      <c r="D68" s="42">
        <f t="shared" si="5"/>
        <v>1</v>
      </c>
      <c r="E68" s="43">
        <f t="shared" si="6"/>
        <v>20000</v>
      </c>
      <c r="F68" s="44">
        <v>4</v>
      </c>
      <c r="G68" s="43">
        <f t="shared" si="3"/>
        <v>2400</v>
      </c>
      <c r="H68" s="43">
        <f t="shared" si="0"/>
        <v>2400</v>
      </c>
      <c r="I68" s="45">
        <f t="shared" si="1"/>
        <v>22400</v>
      </c>
      <c r="J68" s="46"/>
      <c r="K68" s="47">
        <f t="shared" si="2"/>
        <v>22400</v>
      </c>
      <c r="L68" s="48">
        <v>0</v>
      </c>
      <c r="M68" s="47">
        <f t="shared" si="4"/>
        <v>22400</v>
      </c>
    </row>
    <row r="69" spans="1:13" x14ac:dyDescent="0.25">
      <c r="A69" s="49" t="s">
        <v>99</v>
      </c>
      <c r="B69" s="40" t="s">
        <v>41</v>
      </c>
      <c r="C69" s="42">
        <v>2797</v>
      </c>
      <c r="D69" s="42">
        <f t="shared" si="5"/>
        <v>1</v>
      </c>
      <c r="E69" s="43">
        <f t="shared" si="6"/>
        <v>20000</v>
      </c>
      <c r="F69" s="44">
        <v>9</v>
      </c>
      <c r="G69" s="43">
        <f t="shared" si="3"/>
        <v>5400</v>
      </c>
      <c r="H69" s="43">
        <f t="shared" si="0"/>
        <v>5400</v>
      </c>
      <c r="I69" s="45">
        <f t="shared" si="1"/>
        <v>25400</v>
      </c>
      <c r="J69" s="46"/>
      <c r="K69" s="47">
        <f t="shared" si="2"/>
        <v>25400</v>
      </c>
      <c r="L69" s="48">
        <v>0</v>
      </c>
      <c r="M69" s="47">
        <f t="shared" si="4"/>
        <v>25400</v>
      </c>
    </row>
    <row r="70" spans="1:13" x14ac:dyDescent="0.25">
      <c r="A70" s="49" t="s">
        <v>100</v>
      </c>
      <c r="B70" s="40" t="s">
        <v>41</v>
      </c>
      <c r="C70" s="42">
        <v>14835</v>
      </c>
      <c r="D70" s="42">
        <f t="shared" si="5"/>
        <v>1</v>
      </c>
      <c r="E70" s="43">
        <f t="shared" si="6"/>
        <v>20000</v>
      </c>
      <c r="F70" s="44">
        <v>39</v>
      </c>
      <c r="G70" s="43">
        <f t="shared" si="3"/>
        <v>23400</v>
      </c>
      <c r="H70" s="43">
        <f t="shared" si="0"/>
        <v>23400</v>
      </c>
      <c r="I70" s="45">
        <f t="shared" si="1"/>
        <v>43400</v>
      </c>
      <c r="J70" s="71"/>
      <c r="K70" s="47">
        <f t="shared" si="2"/>
        <v>43400</v>
      </c>
      <c r="L70" s="48">
        <v>0</v>
      </c>
      <c r="M70" s="47">
        <f t="shared" si="4"/>
        <v>43400</v>
      </c>
    </row>
    <row r="71" spans="1:13" x14ac:dyDescent="0.25">
      <c r="A71" s="49" t="s">
        <v>101</v>
      </c>
      <c r="B71" s="40" t="s">
        <v>56</v>
      </c>
      <c r="C71" s="42">
        <v>6024</v>
      </c>
      <c r="D71" s="42">
        <v>1</v>
      </c>
      <c r="E71" s="43">
        <f t="shared" si="6"/>
        <v>20000</v>
      </c>
      <c r="F71" s="44">
        <v>0</v>
      </c>
      <c r="G71" s="43">
        <f t="shared" si="3"/>
        <v>0</v>
      </c>
      <c r="H71" s="43">
        <f t="shared" si="0"/>
        <v>0</v>
      </c>
      <c r="I71" s="59">
        <f t="shared" si="1"/>
        <v>20000</v>
      </c>
      <c r="J71" s="46"/>
      <c r="K71" s="60">
        <f t="shared" si="2"/>
        <v>20000</v>
      </c>
      <c r="L71" s="48">
        <v>0</v>
      </c>
      <c r="M71" s="47">
        <f t="shared" si="4"/>
        <v>20000</v>
      </c>
    </row>
    <row r="72" spans="1:13" x14ac:dyDescent="0.25">
      <c r="A72" s="39" t="s">
        <v>102</v>
      </c>
      <c r="B72" s="40" t="s">
        <v>41</v>
      </c>
      <c r="C72" s="42">
        <v>1413</v>
      </c>
      <c r="D72" s="42">
        <f t="shared" si="5"/>
        <v>1</v>
      </c>
      <c r="E72" s="43">
        <f t="shared" si="6"/>
        <v>20000</v>
      </c>
      <c r="F72" s="44">
        <v>2</v>
      </c>
      <c r="G72" s="43">
        <f t="shared" si="3"/>
        <v>1200</v>
      </c>
      <c r="H72" s="43">
        <f t="shared" si="0"/>
        <v>1200</v>
      </c>
      <c r="I72" s="45">
        <f t="shared" si="1"/>
        <v>21200</v>
      </c>
      <c r="J72" s="46"/>
      <c r="K72" s="47">
        <f t="shared" si="2"/>
        <v>21200</v>
      </c>
      <c r="L72" s="48">
        <v>0</v>
      </c>
      <c r="M72" s="47">
        <f t="shared" si="4"/>
        <v>21200</v>
      </c>
    </row>
    <row r="73" spans="1:13" x14ac:dyDescent="0.25">
      <c r="A73" s="49" t="s">
        <v>103</v>
      </c>
      <c r="B73" s="40" t="s">
        <v>41</v>
      </c>
      <c r="C73" s="42">
        <v>11009</v>
      </c>
      <c r="D73" s="42">
        <f t="shared" si="5"/>
        <v>1</v>
      </c>
      <c r="E73" s="43">
        <f t="shared" si="6"/>
        <v>20000</v>
      </c>
      <c r="F73" s="44">
        <v>27</v>
      </c>
      <c r="G73" s="43">
        <f t="shared" si="3"/>
        <v>16200</v>
      </c>
      <c r="H73" s="43">
        <f t="shared" si="0"/>
        <v>16200</v>
      </c>
      <c r="I73" s="45">
        <f t="shared" si="1"/>
        <v>36200</v>
      </c>
      <c r="J73" s="46"/>
      <c r="K73" s="47">
        <f t="shared" si="2"/>
        <v>36200</v>
      </c>
      <c r="L73" s="48">
        <v>0</v>
      </c>
      <c r="M73" s="47">
        <f t="shared" si="4"/>
        <v>36200</v>
      </c>
    </row>
    <row r="74" spans="1:13" x14ac:dyDescent="0.25">
      <c r="A74" s="65" t="s">
        <v>104</v>
      </c>
      <c r="B74" s="40" t="s">
        <v>41</v>
      </c>
      <c r="C74" s="42">
        <v>938</v>
      </c>
      <c r="D74" s="42">
        <f t="shared" si="5"/>
        <v>1</v>
      </c>
      <c r="E74" s="43">
        <f t="shared" si="6"/>
        <v>20000</v>
      </c>
      <c r="F74" s="44">
        <v>2</v>
      </c>
      <c r="G74" s="43">
        <f t="shared" si="3"/>
        <v>1200</v>
      </c>
      <c r="H74" s="43">
        <f t="shared" si="0"/>
        <v>1200</v>
      </c>
      <c r="I74" s="45">
        <f t="shared" si="1"/>
        <v>21200</v>
      </c>
      <c r="J74" s="55">
        <v>12953</v>
      </c>
      <c r="K74" s="47">
        <f t="shared" si="2"/>
        <v>8247</v>
      </c>
      <c r="L74" s="48">
        <v>0</v>
      </c>
      <c r="M74" s="47">
        <f t="shared" si="4"/>
        <v>8247</v>
      </c>
    </row>
    <row r="75" spans="1:13" x14ac:dyDescent="0.25">
      <c r="A75" s="49" t="s">
        <v>105</v>
      </c>
      <c r="B75" s="40" t="s">
        <v>41</v>
      </c>
      <c r="C75" s="42">
        <v>254</v>
      </c>
      <c r="D75" s="42">
        <f t="shared" si="5"/>
        <v>1</v>
      </c>
      <c r="E75" s="43">
        <f t="shared" si="6"/>
        <v>20000</v>
      </c>
      <c r="F75" s="44">
        <v>0</v>
      </c>
      <c r="G75" s="43">
        <f t="shared" si="3"/>
        <v>0</v>
      </c>
      <c r="H75" s="43">
        <f t="shared" si="0"/>
        <v>0</v>
      </c>
      <c r="I75" s="45">
        <f t="shared" si="1"/>
        <v>20000</v>
      </c>
      <c r="J75" s="46"/>
      <c r="K75" s="47">
        <f t="shared" si="2"/>
        <v>20000</v>
      </c>
      <c r="L75" s="48">
        <v>0</v>
      </c>
      <c r="M75" s="47">
        <f t="shared" si="4"/>
        <v>20000</v>
      </c>
    </row>
    <row r="76" spans="1:13" x14ac:dyDescent="0.25">
      <c r="A76" s="49" t="s">
        <v>106</v>
      </c>
      <c r="B76" s="40" t="s">
        <v>41</v>
      </c>
      <c r="C76" s="42">
        <v>651</v>
      </c>
      <c r="D76" s="42">
        <f t="shared" si="5"/>
        <v>1</v>
      </c>
      <c r="E76" s="43">
        <f t="shared" si="6"/>
        <v>20000</v>
      </c>
      <c r="F76" s="44">
        <v>0</v>
      </c>
      <c r="G76" s="43">
        <f t="shared" si="3"/>
        <v>0</v>
      </c>
      <c r="H76" s="43">
        <f t="shared" si="0"/>
        <v>0</v>
      </c>
      <c r="I76" s="45">
        <f t="shared" si="1"/>
        <v>20000</v>
      </c>
      <c r="J76" s="46"/>
      <c r="K76" s="47">
        <f t="shared" si="2"/>
        <v>20000</v>
      </c>
      <c r="L76" s="48">
        <v>0</v>
      </c>
      <c r="M76" s="47">
        <f t="shared" si="4"/>
        <v>20000</v>
      </c>
    </row>
    <row r="77" spans="1:13" x14ac:dyDescent="0.25">
      <c r="A77" s="56" t="s">
        <v>107</v>
      </c>
      <c r="B77" s="40" t="s">
        <v>41</v>
      </c>
      <c r="C77" s="42">
        <v>2196</v>
      </c>
      <c r="D77" s="42">
        <f t="shared" si="5"/>
        <v>1</v>
      </c>
      <c r="E77" s="43">
        <v>20000</v>
      </c>
      <c r="F77" s="44">
        <v>6</v>
      </c>
      <c r="G77" s="43">
        <f t="shared" si="3"/>
        <v>3600</v>
      </c>
      <c r="H77" s="43">
        <f t="shared" ref="H77:H116" si="7">G77*1</f>
        <v>3600</v>
      </c>
      <c r="I77" s="45">
        <f t="shared" ref="I77:I112" si="8">E77+H77</f>
        <v>23600</v>
      </c>
      <c r="J77" s="55">
        <v>19589</v>
      </c>
      <c r="K77" s="47">
        <f t="shared" ref="K77:K112" si="9">I77-J77</f>
        <v>4011</v>
      </c>
      <c r="L77" s="48">
        <v>0</v>
      </c>
      <c r="M77" s="47">
        <f t="shared" si="4"/>
        <v>4011</v>
      </c>
    </row>
    <row r="78" spans="1:13" x14ac:dyDescent="0.25">
      <c r="A78" s="49" t="s">
        <v>108</v>
      </c>
      <c r="B78" s="57" t="s">
        <v>41</v>
      </c>
      <c r="C78" s="58">
        <v>3245</v>
      </c>
      <c r="D78" s="58">
        <f t="shared" si="5"/>
        <v>1</v>
      </c>
      <c r="E78" s="43">
        <f t="shared" si="6"/>
        <v>20000</v>
      </c>
      <c r="F78" s="44">
        <v>6</v>
      </c>
      <c r="G78" s="59">
        <f t="shared" si="3"/>
        <v>3600</v>
      </c>
      <c r="H78" s="59">
        <f t="shared" si="7"/>
        <v>3600</v>
      </c>
      <c r="I78" s="45">
        <f t="shared" si="8"/>
        <v>23600</v>
      </c>
      <c r="J78" s="63"/>
      <c r="K78" s="60">
        <f t="shared" si="9"/>
        <v>23600</v>
      </c>
      <c r="L78" s="48">
        <v>0</v>
      </c>
      <c r="M78" s="47">
        <f t="shared" ref="M78:M116" si="10">K78-L78</f>
        <v>23600</v>
      </c>
    </row>
    <row r="79" spans="1:13" x14ac:dyDescent="0.25">
      <c r="A79" s="49" t="s">
        <v>109</v>
      </c>
      <c r="B79" s="40" t="s">
        <v>41</v>
      </c>
      <c r="C79" s="42">
        <v>1910</v>
      </c>
      <c r="D79" s="42">
        <f t="shared" si="5"/>
        <v>1</v>
      </c>
      <c r="E79" s="43">
        <f t="shared" si="6"/>
        <v>20000</v>
      </c>
      <c r="F79" s="44">
        <v>9</v>
      </c>
      <c r="G79" s="43">
        <f t="shared" si="3"/>
        <v>5400</v>
      </c>
      <c r="H79" s="43">
        <f t="shared" si="7"/>
        <v>5400</v>
      </c>
      <c r="I79" s="45">
        <f t="shared" si="8"/>
        <v>25400</v>
      </c>
      <c r="J79" s="46"/>
      <c r="K79" s="47">
        <f t="shared" si="9"/>
        <v>25400</v>
      </c>
      <c r="L79" s="48">
        <v>0</v>
      </c>
      <c r="M79" s="47">
        <f t="shared" si="10"/>
        <v>25400</v>
      </c>
    </row>
    <row r="80" spans="1:13" x14ac:dyDescent="0.25">
      <c r="A80" s="52" t="s">
        <v>110</v>
      </c>
      <c r="B80" s="40" t="s">
        <v>41</v>
      </c>
      <c r="C80" s="42">
        <v>93</v>
      </c>
      <c r="D80" s="42">
        <f t="shared" si="5"/>
        <v>1</v>
      </c>
      <c r="E80" s="43">
        <f t="shared" si="6"/>
        <v>20000</v>
      </c>
      <c r="F80" s="44">
        <v>0</v>
      </c>
      <c r="G80" s="43">
        <f t="shared" ref="G80:G116" si="11">F80*600</f>
        <v>0</v>
      </c>
      <c r="H80" s="43">
        <f t="shared" si="7"/>
        <v>0</v>
      </c>
      <c r="I80" s="45">
        <f t="shared" si="8"/>
        <v>20000</v>
      </c>
      <c r="J80" s="55">
        <v>5603</v>
      </c>
      <c r="K80" s="47">
        <f t="shared" si="9"/>
        <v>14397</v>
      </c>
      <c r="L80" s="48">
        <v>0</v>
      </c>
      <c r="M80" s="47">
        <f t="shared" si="10"/>
        <v>14397</v>
      </c>
    </row>
    <row r="81" spans="1:13" x14ac:dyDescent="0.25">
      <c r="A81" s="50" t="s">
        <v>111</v>
      </c>
      <c r="B81" s="57" t="s">
        <v>41</v>
      </c>
      <c r="C81" s="58">
        <v>928</v>
      </c>
      <c r="D81" s="58">
        <f t="shared" si="5"/>
        <v>1</v>
      </c>
      <c r="E81" s="43">
        <f t="shared" si="6"/>
        <v>20000</v>
      </c>
      <c r="F81" s="44">
        <v>3</v>
      </c>
      <c r="G81" s="59">
        <f t="shared" si="11"/>
        <v>1800</v>
      </c>
      <c r="H81" s="59">
        <f t="shared" si="7"/>
        <v>1800</v>
      </c>
      <c r="I81" s="45">
        <f t="shared" si="8"/>
        <v>21800</v>
      </c>
      <c r="J81" s="63"/>
      <c r="K81" s="60">
        <f t="shared" si="9"/>
        <v>21800</v>
      </c>
      <c r="L81" s="48">
        <v>0</v>
      </c>
      <c r="M81" s="47">
        <f t="shared" si="10"/>
        <v>21800</v>
      </c>
    </row>
    <row r="82" spans="1:13" x14ac:dyDescent="0.25">
      <c r="A82" s="56" t="s">
        <v>112</v>
      </c>
      <c r="B82" s="40" t="s">
        <v>41</v>
      </c>
      <c r="C82" s="42">
        <v>1392</v>
      </c>
      <c r="D82" s="42">
        <f t="shared" si="5"/>
        <v>1</v>
      </c>
      <c r="E82" s="43">
        <v>20000</v>
      </c>
      <c r="F82" s="44">
        <v>0</v>
      </c>
      <c r="G82" s="43">
        <f t="shared" si="11"/>
        <v>0</v>
      </c>
      <c r="H82" s="72">
        <f t="shared" si="7"/>
        <v>0</v>
      </c>
      <c r="I82" s="73">
        <f t="shared" si="8"/>
        <v>20000</v>
      </c>
      <c r="J82" s="46"/>
      <c r="K82" s="47">
        <f t="shared" si="9"/>
        <v>20000</v>
      </c>
      <c r="L82" s="48">
        <v>0</v>
      </c>
      <c r="M82" s="47">
        <f t="shared" si="10"/>
        <v>20000</v>
      </c>
    </row>
    <row r="83" spans="1:13" x14ac:dyDescent="0.25">
      <c r="A83" s="49" t="s">
        <v>113</v>
      </c>
      <c r="B83" s="40" t="s">
        <v>41</v>
      </c>
      <c r="C83" s="74">
        <v>3660</v>
      </c>
      <c r="D83" s="42">
        <v>1</v>
      </c>
      <c r="E83" s="43">
        <v>20000</v>
      </c>
      <c r="F83" s="44">
        <v>0</v>
      </c>
      <c r="G83" s="43">
        <f>F83*600</f>
        <v>0</v>
      </c>
      <c r="H83" s="72">
        <f>G83*1</f>
        <v>0</v>
      </c>
      <c r="I83" s="73">
        <f>E83+H83</f>
        <v>20000</v>
      </c>
      <c r="J83" s="46"/>
      <c r="K83" s="47">
        <f>I83-J83</f>
        <v>20000</v>
      </c>
      <c r="L83" s="48">
        <v>0</v>
      </c>
      <c r="M83" s="47">
        <f t="shared" si="10"/>
        <v>20000</v>
      </c>
    </row>
    <row r="84" spans="1:13" x14ac:dyDescent="0.25">
      <c r="A84" s="49" t="s">
        <v>114</v>
      </c>
      <c r="B84" s="57" t="s">
        <v>41</v>
      </c>
      <c r="C84" s="58">
        <v>12280</v>
      </c>
      <c r="D84" s="58">
        <f t="shared" si="5"/>
        <v>1</v>
      </c>
      <c r="E84" s="43">
        <f t="shared" si="6"/>
        <v>20000</v>
      </c>
      <c r="F84" s="44">
        <v>21</v>
      </c>
      <c r="G84" s="59">
        <f t="shared" si="11"/>
        <v>12600</v>
      </c>
      <c r="H84" s="59">
        <f t="shared" si="7"/>
        <v>12600</v>
      </c>
      <c r="I84" s="45">
        <f t="shared" si="8"/>
        <v>32600</v>
      </c>
      <c r="J84" s="63"/>
      <c r="K84" s="60">
        <f t="shared" si="9"/>
        <v>32600</v>
      </c>
      <c r="L84" s="48">
        <v>0</v>
      </c>
      <c r="M84" s="47">
        <f t="shared" si="10"/>
        <v>32600</v>
      </c>
    </row>
    <row r="85" spans="1:13" x14ac:dyDescent="0.25">
      <c r="A85" s="49" t="s">
        <v>115</v>
      </c>
      <c r="B85" s="40" t="s">
        <v>41</v>
      </c>
      <c r="C85" s="42">
        <v>1770</v>
      </c>
      <c r="D85" s="42">
        <f t="shared" si="5"/>
        <v>1</v>
      </c>
      <c r="E85" s="43">
        <f t="shared" si="6"/>
        <v>20000</v>
      </c>
      <c r="F85" s="44">
        <v>2</v>
      </c>
      <c r="G85" s="43">
        <f t="shared" si="11"/>
        <v>1200</v>
      </c>
      <c r="H85" s="43">
        <f t="shared" si="7"/>
        <v>1200</v>
      </c>
      <c r="I85" s="45">
        <f t="shared" si="8"/>
        <v>21200</v>
      </c>
      <c r="J85" s="63"/>
      <c r="K85" s="47">
        <f t="shared" si="9"/>
        <v>21200</v>
      </c>
      <c r="L85" s="48">
        <v>0</v>
      </c>
      <c r="M85" s="47">
        <f t="shared" si="10"/>
        <v>21200</v>
      </c>
    </row>
    <row r="86" spans="1:13" x14ac:dyDescent="0.25">
      <c r="A86" s="49" t="s">
        <v>116</v>
      </c>
      <c r="B86" s="40" t="s">
        <v>41</v>
      </c>
      <c r="C86" s="42">
        <v>6885</v>
      </c>
      <c r="D86" s="42">
        <f t="shared" si="5"/>
        <v>1</v>
      </c>
      <c r="E86" s="43">
        <f t="shared" si="6"/>
        <v>20000</v>
      </c>
      <c r="F86" s="44">
        <v>10</v>
      </c>
      <c r="G86" s="43">
        <f t="shared" si="11"/>
        <v>6000</v>
      </c>
      <c r="H86" s="43">
        <f t="shared" si="7"/>
        <v>6000</v>
      </c>
      <c r="I86" s="45">
        <f t="shared" si="8"/>
        <v>26000</v>
      </c>
      <c r="J86" s="55">
        <v>20460</v>
      </c>
      <c r="K86" s="47">
        <f t="shared" si="9"/>
        <v>5540</v>
      </c>
      <c r="L86" s="48">
        <v>0</v>
      </c>
      <c r="M86" s="47">
        <f t="shared" si="10"/>
        <v>5540</v>
      </c>
    </row>
    <row r="87" spans="1:13" x14ac:dyDescent="0.25">
      <c r="A87" s="49" t="s">
        <v>117</v>
      </c>
      <c r="B87" s="40" t="s">
        <v>41</v>
      </c>
      <c r="C87" s="42">
        <v>477</v>
      </c>
      <c r="D87" s="42">
        <f t="shared" si="5"/>
        <v>1</v>
      </c>
      <c r="E87" s="43">
        <f t="shared" si="6"/>
        <v>20000</v>
      </c>
      <c r="F87" s="44">
        <v>2</v>
      </c>
      <c r="G87" s="43">
        <f t="shared" si="11"/>
        <v>1200</v>
      </c>
      <c r="H87" s="43">
        <f t="shared" si="7"/>
        <v>1200</v>
      </c>
      <c r="I87" s="45">
        <f t="shared" si="8"/>
        <v>21200</v>
      </c>
      <c r="J87" s="46"/>
      <c r="K87" s="47">
        <f t="shared" si="9"/>
        <v>21200</v>
      </c>
      <c r="L87" s="48">
        <v>0</v>
      </c>
      <c r="M87" s="47">
        <f t="shared" si="10"/>
        <v>21200</v>
      </c>
    </row>
    <row r="88" spans="1:13" x14ac:dyDescent="0.25">
      <c r="A88" s="39" t="s">
        <v>118</v>
      </c>
      <c r="B88" s="40" t="s">
        <v>41</v>
      </c>
      <c r="C88" s="42">
        <v>289</v>
      </c>
      <c r="D88" s="42">
        <f>IF(+C88&gt;160000,3,IF(+C88&gt;20000,2,IF(+C88=0," ",1)))</f>
        <v>1</v>
      </c>
      <c r="E88" s="43">
        <f>IF(+D88=3,40000,IF(+D88=2,30000,IF(+D88=1,20000,0)))</f>
        <v>20000</v>
      </c>
      <c r="F88" s="44">
        <v>0</v>
      </c>
      <c r="G88" s="43">
        <f t="shared" si="11"/>
        <v>0</v>
      </c>
      <c r="H88" s="43">
        <f t="shared" si="7"/>
        <v>0</v>
      </c>
      <c r="I88" s="45">
        <f t="shared" si="8"/>
        <v>20000</v>
      </c>
      <c r="J88" s="46"/>
      <c r="K88" s="47">
        <f t="shared" si="9"/>
        <v>20000</v>
      </c>
      <c r="L88" s="48">
        <v>0</v>
      </c>
      <c r="M88" s="47">
        <f t="shared" si="10"/>
        <v>20000</v>
      </c>
    </row>
    <row r="89" spans="1:13" x14ac:dyDescent="0.25">
      <c r="A89" s="49" t="s">
        <v>119</v>
      </c>
      <c r="B89" s="57" t="s">
        <v>41</v>
      </c>
      <c r="C89" s="67" t="s">
        <v>57</v>
      </c>
      <c r="D89" s="42">
        <v>1</v>
      </c>
      <c r="E89" s="43">
        <f t="shared" si="6"/>
        <v>20000</v>
      </c>
      <c r="F89" s="44">
        <v>0</v>
      </c>
      <c r="G89" s="43">
        <f>F89*600</f>
        <v>0</v>
      </c>
      <c r="H89" s="43">
        <f>G89*1</f>
        <v>0</v>
      </c>
      <c r="I89" s="45">
        <f>E89+H89</f>
        <v>20000</v>
      </c>
      <c r="J89" s="46"/>
      <c r="K89" s="47">
        <f>I89-J89</f>
        <v>20000</v>
      </c>
      <c r="L89" s="48">
        <v>0</v>
      </c>
      <c r="M89" s="47">
        <f>K89-L89</f>
        <v>20000</v>
      </c>
    </row>
    <row r="90" spans="1:13" x14ac:dyDescent="0.25">
      <c r="A90" s="49" t="s">
        <v>120</v>
      </c>
      <c r="B90" s="40" t="s">
        <v>41</v>
      </c>
      <c r="C90" s="42">
        <v>87521</v>
      </c>
      <c r="D90" s="42">
        <f t="shared" si="5"/>
        <v>2</v>
      </c>
      <c r="E90" s="43">
        <f t="shared" si="6"/>
        <v>30000</v>
      </c>
      <c r="F90" s="44">
        <v>131</v>
      </c>
      <c r="G90" s="43">
        <f t="shared" si="11"/>
        <v>78600</v>
      </c>
      <c r="H90" s="43">
        <f t="shared" si="7"/>
        <v>78600</v>
      </c>
      <c r="I90" s="45">
        <f t="shared" si="8"/>
        <v>108600</v>
      </c>
      <c r="J90" s="55">
        <v>53539</v>
      </c>
      <c r="K90" s="47">
        <f t="shared" si="9"/>
        <v>55061</v>
      </c>
      <c r="L90" s="48">
        <v>0</v>
      </c>
      <c r="M90" s="47">
        <f t="shared" si="10"/>
        <v>55061</v>
      </c>
    </row>
    <row r="91" spans="1:13" x14ac:dyDescent="0.25">
      <c r="A91" s="49" t="s">
        <v>121</v>
      </c>
      <c r="B91" s="40" t="s">
        <v>41</v>
      </c>
      <c r="C91" s="42">
        <v>48366</v>
      </c>
      <c r="D91" s="42">
        <f t="shared" si="5"/>
        <v>2</v>
      </c>
      <c r="E91" s="43">
        <f t="shared" si="6"/>
        <v>30000</v>
      </c>
      <c r="F91" s="75">
        <v>75</v>
      </c>
      <c r="G91" s="43">
        <f t="shared" si="11"/>
        <v>45000</v>
      </c>
      <c r="H91" s="43">
        <f t="shared" si="7"/>
        <v>45000</v>
      </c>
      <c r="I91" s="45">
        <f t="shared" si="8"/>
        <v>75000</v>
      </c>
      <c r="J91" s="46"/>
      <c r="K91" s="47">
        <f t="shared" si="9"/>
        <v>75000</v>
      </c>
      <c r="L91" s="48">
        <v>0</v>
      </c>
      <c r="M91" s="47">
        <f t="shared" si="10"/>
        <v>75000</v>
      </c>
    </row>
    <row r="92" spans="1:13" x14ac:dyDescent="0.25">
      <c r="A92" s="76" t="s">
        <v>122</v>
      </c>
      <c r="B92" s="40" t="s">
        <v>56</v>
      </c>
      <c r="C92" s="62" t="s">
        <v>57</v>
      </c>
      <c r="D92" s="62" t="s">
        <v>57</v>
      </c>
      <c r="E92" s="43">
        <f t="shared" si="6"/>
        <v>0</v>
      </c>
      <c r="F92" s="62" t="s">
        <v>57</v>
      </c>
      <c r="G92" s="43">
        <f t="shared" si="11"/>
        <v>0</v>
      </c>
      <c r="H92" s="43">
        <f t="shared" si="7"/>
        <v>0</v>
      </c>
      <c r="I92" s="45">
        <f t="shared" si="8"/>
        <v>0</v>
      </c>
      <c r="J92" s="46"/>
      <c r="K92" s="47">
        <f t="shared" si="9"/>
        <v>0</v>
      </c>
      <c r="L92" s="48">
        <v>0</v>
      </c>
      <c r="M92" s="47">
        <f t="shared" si="10"/>
        <v>0</v>
      </c>
    </row>
    <row r="93" spans="1:13" x14ac:dyDescent="0.25">
      <c r="A93" s="49" t="s">
        <v>123</v>
      </c>
      <c r="B93" s="57" t="s">
        <v>41</v>
      </c>
      <c r="C93" s="58">
        <v>8029</v>
      </c>
      <c r="D93" s="58">
        <f t="shared" si="5"/>
        <v>1</v>
      </c>
      <c r="E93" s="43">
        <f t="shared" si="6"/>
        <v>20000</v>
      </c>
      <c r="F93" s="44">
        <v>21</v>
      </c>
      <c r="G93" s="59">
        <f t="shared" si="11"/>
        <v>12600</v>
      </c>
      <c r="H93" s="59">
        <f t="shared" si="7"/>
        <v>12600</v>
      </c>
      <c r="I93" s="45">
        <f t="shared" si="8"/>
        <v>32600</v>
      </c>
      <c r="J93" s="46"/>
      <c r="K93" s="60">
        <f t="shared" si="9"/>
        <v>32600</v>
      </c>
      <c r="L93" s="48">
        <v>0</v>
      </c>
      <c r="M93" s="47">
        <f t="shared" si="10"/>
        <v>32600</v>
      </c>
    </row>
    <row r="94" spans="1:13" x14ac:dyDescent="0.25">
      <c r="A94" s="49" t="s">
        <v>124</v>
      </c>
      <c r="B94" s="40" t="s">
        <v>41</v>
      </c>
      <c r="C94" s="42">
        <v>2815</v>
      </c>
      <c r="D94" s="42">
        <f t="shared" si="5"/>
        <v>1</v>
      </c>
      <c r="E94" s="43">
        <f t="shared" si="6"/>
        <v>20000</v>
      </c>
      <c r="F94" s="44">
        <v>4</v>
      </c>
      <c r="G94" s="43">
        <f t="shared" si="11"/>
        <v>2400</v>
      </c>
      <c r="H94" s="43">
        <f t="shared" si="7"/>
        <v>2400</v>
      </c>
      <c r="I94" s="45">
        <f t="shared" si="8"/>
        <v>22400</v>
      </c>
      <c r="J94" s="46"/>
      <c r="K94" s="47">
        <f t="shared" si="9"/>
        <v>22400</v>
      </c>
      <c r="L94" s="48">
        <v>0</v>
      </c>
      <c r="M94" s="47">
        <f t="shared" si="10"/>
        <v>22400</v>
      </c>
    </row>
    <row r="95" spans="1:13" x14ac:dyDescent="0.25">
      <c r="A95" s="56" t="s">
        <v>125</v>
      </c>
      <c r="B95" s="40" t="s">
        <v>41</v>
      </c>
      <c r="C95" s="42">
        <v>216</v>
      </c>
      <c r="D95" s="42">
        <v>1</v>
      </c>
      <c r="E95" s="43">
        <f t="shared" si="6"/>
        <v>20000</v>
      </c>
      <c r="F95" s="44">
        <v>0</v>
      </c>
      <c r="G95" s="43">
        <f t="shared" si="11"/>
        <v>0</v>
      </c>
      <c r="H95" s="43">
        <f t="shared" si="7"/>
        <v>0</v>
      </c>
      <c r="I95" s="45">
        <f t="shared" si="8"/>
        <v>20000</v>
      </c>
      <c r="J95" s="46"/>
      <c r="K95" s="47">
        <f t="shared" si="9"/>
        <v>20000</v>
      </c>
      <c r="L95" s="48">
        <v>0</v>
      </c>
      <c r="M95" s="47">
        <f t="shared" si="10"/>
        <v>20000</v>
      </c>
    </row>
    <row r="96" spans="1:13" x14ac:dyDescent="0.25">
      <c r="A96" s="49" t="s">
        <v>126</v>
      </c>
      <c r="B96" s="40" t="s">
        <v>41</v>
      </c>
      <c r="C96" s="42">
        <v>193</v>
      </c>
      <c r="D96" s="42">
        <f t="shared" ref="D96:D104" si="12">IF(+C96&gt;160000,3,IF(+C96&gt;20000,2,IF(+C96=0," ",1)))</f>
        <v>1</v>
      </c>
      <c r="E96" s="43">
        <f t="shared" si="6"/>
        <v>20000</v>
      </c>
      <c r="F96" s="44">
        <v>2</v>
      </c>
      <c r="G96" s="43">
        <f t="shared" si="11"/>
        <v>1200</v>
      </c>
      <c r="H96" s="43">
        <f t="shared" si="7"/>
        <v>1200</v>
      </c>
      <c r="I96" s="45">
        <f t="shared" si="8"/>
        <v>21200</v>
      </c>
      <c r="J96" s="55">
        <v>10606</v>
      </c>
      <c r="K96" s="47">
        <f t="shared" si="9"/>
        <v>10594</v>
      </c>
      <c r="L96" s="48">
        <v>0</v>
      </c>
      <c r="M96" s="47">
        <f t="shared" si="10"/>
        <v>10594</v>
      </c>
    </row>
    <row r="97" spans="1:13" x14ac:dyDescent="0.25">
      <c r="A97" s="39" t="s">
        <v>127</v>
      </c>
      <c r="B97" s="57" t="s">
        <v>41</v>
      </c>
      <c r="C97" s="58">
        <v>1686</v>
      </c>
      <c r="D97" s="58">
        <f t="shared" si="12"/>
        <v>1</v>
      </c>
      <c r="E97" s="43">
        <f t="shared" si="6"/>
        <v>20000</v>
      </c>
      <c r="F97" s="44">
        <v>3</v>
      </c>
      <c r="G97" s="59">
        <f t="shared" si="11"/>
        <v>1800</v>
      </c>
      <c r="H97" s="59">
        <f t="shared" si="7"/>
        <v>1800</v>
      </c>
      <c r="I97" s="45">
        <f t="shared" si="8"/>
        <v>21800</v>
      </c>
      <c r="J97" s="51"/>
      <c r="K97" s="60">
        <f t="shared" si="9"/>
        <v>21800</v>
      </c>
      <c r="L97" s="48">
        <v>0</v>
      </c>
      <c r="M97" s="47">
        <f t="shared" si="10"/>
        <v>21800</v>
      </c>
    </row>
    <row r="98" spans="1:13" x14ac:dyDescent="0.25">
      <c r="A98" s="49" t="s">
        <v>128</v>
      </c>
      <c r="B98" s="40" t="s">
        <v>41</v>
      </c>
      <c r="C98" s="42">
        <v>67947</v>
      </c>
      <c r="D98" s="42">
        <f t="shared" si="12"/>
        <v>2</v>
      </c>
      <c r="E98" s="43">
        <f t="shared" si="6"/>
        <v>30000</v>
      </c>
      <c r="F98" s="44">
        <v>140</v>
      </c>
      <c r="G98" s="43">
        <f t="shared" si="11"/>
        <v>84000</v>
      </c>
      <c r="H98" s="43">
        <f t="shared" si="7"/>
        <v>84000</v>
      </c>
      <c r="I98" s="45">
        <f t="shared" si="8"/>
        <v>114000</v>
      </c>
      <c r="J98" s="53"/>
      <c r="K98" s="47">
        <f t="shared" si="9"/>
        <v>114000</v>
      </c>
      <c r="L98" s="48">
        <v>0</v>
      </c>
      <c r="M98" s="47">
        <f t="shared" si="10"/>
        <v>114000</v>
      </c>
    </row>
    <row r="99" spans="1:13" x14ac:dyDescent="0.25">
      <c r="A99" s="49" t="s">
        <v>129</v>
      </c>
      <c r="B99" s="40" t="s">
        <v>41</v>
      </c>
      <c r="C99" s="42">
        <v>2848</v>
      </c>
      <c r="D99" s="42">
        <f t="shared" si="12"/>
        <v>1</v>
      </c>
      <c r="E99" s="43">
        <f t="shared" si="6"/>
        <v>20000</v>
      </c>
      <c r="F99" s="44">
        <v>6</v>
      </c>
      <c r="G99" s="43">
        <f t="shared" si="11"/>
        <v>3600</v>
      </c>
      <c r="H99" s="43">
        <f t="shared" si="7"/>
        <v>3600</v>
      </c>
      <c r="I99" s="45">
        <f t="shared" si="8"/>
        <v>23600</v>
      </c>
      <c r="J99" s="55">
        <v>17059</v>
      </c>
      <c r="K99" s="47">
        <f t="shared" si="9"/>
        <v>6541</v>
      </c>
      <c r="L99" s="48">
        <v>0</v>
      </c>
      <c r="M99" s="47">
        <f t="shared" si="10"/>
        <v>6541</v>
      </c>
    </row>
    <row r="100" spans="1:13" x14ac:dyDescent="0.25">
      <c r="A100" s="49" t="s">
        <v>130</v>
      </c>
      <c r="B100" s="40" t="s">
        <v>41</v>
      </c>
      <c r="C100" s="42">
        <v>10315</v>
      </c>
      <c r="D100" s="42">
        <f t="shared" si="12"/>
        <v>1</v>
      </c>
      <c r="E100" s="43">
        <f t="shared" si="6"/>
        <v>20000</v>
      </c>
      <c r="F100" s="44">
        <v>30</v>
      </c>
      <c r="G100" s="43">
        <f t="shared" si="11"/>
        <v>18000</v>
      </c>
      <c r="H100" s="43">
        <f t="shared" si="7"/>
        <v>18000</v>
      </c>
      <c r="I100" s="45">
        <f t="shared" si="8"/>
        <v>38000</v>
      </c>
      <c r="J100" s="53"/>
      <c r="K100" s="47">
        <f t="shared" si="9"/>
        <v>38000</v>
      </c>
      <c r="L100" s="48">
        <v>0</v>
      </c>
      <c r="M100" s="47">
        <f t="shared" si="10"/>
        <v>38000</v>
      </c>
    </row>
    <row r="101" spans="1:13" x14ac:dyDescent="0.25">
      <c r="A101" s="56" t="s">
        <v>131</v>
      </c>
      <c r="B101" s="40" t="s">
        <v>41</v>
      </c>
      <c r="C101" s="42">
        <v>9051</v>
      </c>
      <c r="D101" s="42">
        <f t="shared" si="12"/>
        <v>1</v>
      </c>
      <c r="E101" s="43">
        <f t="shared" si="6"/>
        <v>20000</v>
      </c>
      <c r="F101" s="44">
        <v>14</v>
      </c>
      <c r="G101" s="43">
        <f t="shared" si="11"/>
        <v>8400</v>
      </c>
      <c r="H101" s="43">
        <f t="shared" si="7"/>
        <v>8400</v>
      </c>
      <c r="I101" s="45">
        <f t="shared" si="8"/>
        <v>28400</v>
      </c>
      <c r="J101" s="71"/>
      <c r="K101" s="47">
        <f t="shared" si="9"/>
        <v>28400</v>
      </c>
      <c r="L101" s="48">
        <v>0</v>
      </c>
      <c r="M101" s="47">
        <f t="shared" si="10"/>
        <v>28400</v>
      </c>
    </row>
    <row r="102" spans="1:13" x14ac:dyDescent="0.25">
      <c r="A102" s="50" t="s">
        <v>132</v>
      </c>
      <c r="B102" s="40" t="s">
        <v>41</v>
      </c>
      <c r="C102" s="42">
        <v>1047</v>
      </c>
      <c r="D102" s="42">
        <f t="shared" si="12"/>
        <v>1</v>
      </c>
      <c r="E102" s="43">
        <f t="shared" si="6"/>
        <v>20000</v>
      </c>
      <c r="F102" s="44">
        <v>2</v>
      </c>
      <c r="G102" s="43">
        <f t="shared" si="11"/>
        <v>1200</v>
      </c>
      <c r="H102" s="43">
        <f t="shared" si="7"/>
        <v>1200</v>
      </c>
      <c r="I102" s="45">
        <f t="shared" si="8"/>
        <v>21200</v>
      </c>
      <c r="J102" s="55">
        <v>15712</v>
      </c>
      <c r="K102" s="47">
        <f t="shared" si="9"/>
        <v>5488</v>
      </c>
      <c r="L102" s="48">
        <v>0</v>
      </c>
      <c r="M102" s="47">
        <f t="shared" si="10"/>
        <v>5488</v>
      </c>
    </row>
    <row r="103" spans="1:13" x14ac:dyDescent="0.25">
      <c r="A103" s="49" t="s">
        <v>133</v>
      </c>
      <c r="B103" s="57" t="s">
        <v>41</v>
      </c>
      <c r="C103" s="58">
        <v>14106</v>
      </c>
      <c r="D103" s="58">
        <f t="shared" si="12"/>
        <v>1</v>
      </c>
      <c r="E103" s="43">
        <f t="shared" si="6"/>
        <v>20000</v>
      </c>
      <c r="F103" s="44">
        <v>19</v>
      </c>
      <c r="G103" s="59">
        <f t="shared" si="11"/>
        <v>11400</v>
      </c>
      <c r="H103" s="59">
        <f t="shared" si="7"/>
        <v>11400</v>
      </c>
      <c r="I103" s="45">
        <f t="shared" si="8"/>
        <v>31400</v>
      </c>
      <c r="J103" s="53"/>
      <c r="K103" s="60">
        <f t="shared" si="9"/>
        <v>31400</v>
      </c>
      <c r="L103" s="48">
        <v>0</v>
      </c>
      <c r="M103" s="47">
        <f t="shared" si="10"/>
        <v>31400</v>
      </c>
    </row>
    <row r="104" spans="1:13" x14ac:dyDescent="0.25">
      <c r="A104" s="49" t="s">
        <v>134</v>
      </c>
      <c r="B104" s="40" t="s">
        <v>41</v>
      </c>
      <c r="C104" s="42">
        <v>5716</v>
      </c>
      <c r="D104" s="42">
        <f t="shared" si="12"/>
        <v>1</v>
      </c>
      <c r="E104" s="43">
        <f t="shared" si="6"/>
        <v>20000</v>
      </c>
      <c r="F104" s="44">
        <v>17</v>
      </c>
      <c r="G104" s="43">
        <f t="shared" si="11"/>
        <v>10200</v>
      </c>
      <c r="H104" s="43">
        <f t="shared" si="7"/>
        <v>10200</v>
      </c>
      <c r="I104" s="45">
        <f t="shared" si="8"/>
        <v>30200</v>
      </c>
      <c r="J104" s="53"/>
      <c r="K104" s="47">
        <f t="shared" si="9"/>
        <v>30200</v>
      </c>
      <c r="L104" s="48">
        <v>0</v>
      </c>
      <c r="M104" s="47">
        <f t="shared" si="10"/>
        <v>30200</v>
      </c>
    </row>
    <row r="105" spans="1:13" x14ac:dyDescent="0.25">
      <c r="A105" s="56" t="s">
        <v>135</v>
      </c>
      <c r="B105" s="40" t="s">
        <v>41</v>
      </c>
      <c r="C105" s="42">
        <v>69</v>
      </c>
      <c r="D105" s="42">
        <v>1</v>
      </c>
      <c r="E105" s="43">
        <f t="shared" si="6"/>
        <v>20000</v>
      </c>
      <c r="F105" s="44">
        <v>3</v>
      </c>
      <c r="G105" s="43">
        <f t="shared" si="11"/>
        <v>1800</v>
      </c>
      <c r="H105" s="43">
        <f t="shared" si="7"/>
        <v>1800</v>
      </c>
      <c r="I105" s="45">
        <f t="shared" si="8"/>
        <v>21800</v>
      </c>
      <c r="J105" s="77"/>
      <c r="K105" s="47">
        <f t="shared" si="9"/>
        <v>21800</v>
      </c>
      <c r="L105" s="48">
        <v>0</v>
      </c>
      <c r="M105" s="47">
        <f t="shared" si="10"/>
        <v>21800</v>
      </c>
    </row>
    <row r="106" spans="1:13" x14ac:dyDescent="0.25">
      <c r="A106" s="49" t="s">
        <v>136</v>
      </c>
      <c r="B106" s="57" t="s">
        <v>41</v>
      </c>
      <c r="C106" s="58">
        <v>798</v>
      </c>
      <c r="D106" s="58">
        <f t="shared" ref="D106:D116" si="13">IF(+C106&gt;160000,3,IF(+C106&gt;20000,2,IF(+C106=0," ",1)))</f>
        <v>1</v>
      </c>
      <c r="E106" s="43">
        <f t="shared" si="6"/>
        <v>20000</v>
      </c>
      <c r="F106" s="44">
        <v>3</v>
      </c>
      <c r="G106" s="59">
        <f t="shared" si="11"/>
        <v>1800</v>
      </c>
      <c r="H106" s="59">
        <f t="shared" si="7"/>
        <v>1800</v>
      </c>
      <c r="I106" s="45">
        <f t="shared" si="8"/>
        <v>21800</v>
      </c>
      <c r="J106" s="51"/>
      <c r="K106" s="60">
        <f t="shared" si="9"/>
        <v>21800</v>
      </c>
      <c r="L106" s="48">
        <v>0</v>
      </c>
      <c r="M106" s="47">
        <f t="shared" si="10"/>
        <v>21800</v>
      </c>
    </row>
    <row r="107" spans="1:13" x14ac:dyDescent="0.25">
      <c r="A107" s="49" t="s">
        <v>137</v>
      </c>
      <c r="B107" s="57" t="s">
        <v>41</v>
      </c>
      <c r="C107" s="58">
        <v>1130</v>
      </c>
      <c r="D107" s="58">
        <f t="shared" si="13"/>
        <v>1</v>
      </c>
      <c r="E107" s="43">
        <f t="shared" si="6"/>
        <v>20000</v>
      </c>
      <c r="F107" s="44">
        <v>2</v>
      </c>
      <c r="G107" s="59">
        <f t="shared" si="11"/>
        <v>1200</v>
      </c>
      <c r="H107" s="59">
        <f t="shared" si="7"/>
        <v>1200</v>
      </c>
      <c r="I107" s="45">
        <f t="shared" si="8"/>
        <v>21200</v>
      </c>
      <c r="J107" s="53"/>
      <c r="K107" s="60">
        <f t="shared" si="9"/>
        <v>21200</v>
      </c>
      <c r="L107" s="48">
        <v>0</v>
      </c>
      <c r="M107" s="47">
        <f t="shared" si="10"/>
        <v>21200</v>
      </c>
    </row>
    <row r="108" spans="1:13" x14ac:dyDescent="0.25">
      <c r="A108" s="61" t="s">
        <v>138</v>
      </c>
      <c r="B108" s="40" t="s">
        <v>56</v>
      </c>
      <c r="C108" s="62" t="s">
        <v>57</v>
      </c>
      <c r="D108" s="62" t="s">
        <v>57</v>
      </c>
      <c r="E108" s="43">
        <f t="shared" si="6"/>
        <v>0</v>
      </c>
      <c r="F108" s="62" t="s">
        <v>57</v>
      </c>
      <c r="G108" s="43">
        <f t="shared" si="11"/>
        <v>0</v>
      </c>
      <c r="H108" s="43">
        <f t="shared" si="7"/>
        <v>0</v>
      </c>
      <c r="I108" s="45">
        <f t="shared" si="8"/>
        <v>0</v>
      </c>
      <c r="J108" s="46"/>
      <c r="K108" s="47">
        <f t="shared" si="9"/>
        <v>0</v>
      </c>
      <c r="L108" s="48">
        <v>0</v>
      </c>
      <c r="M108" s="47">
        <f t="shared" si="10"/>
        <v>0</v>
      </c>
    </row>
    <row r="109" spans="1:13" x14ac:dyDescent="0.25">
      <c r="A109" s="49" t="s">
        <v>139</v>
      </c>
      <c r="B109" s="40" t="s">
        <v>41</v>
      </c>
      <c r="C109" s="42">
        <v>6475</v>
      </c>
      <c r="D109" s="42">
        <f>IF(+C109&gt;160000,3,IF(+C109&gt;20000,2,IF(+C109=0," ",1)))</f>
        <v>1</v>
      </c>
      <c r="E109" s="43">
        <f t="shared" si="6"/>
        <v>20000</v>
      </c>
      <c r="F109" s="44">
        <v>11</v>
      </c>
      <c r="G109" s="43">
        <f>F109*600</f>
        <v>6600</v>
      </c>
      <c r="H109" s="43">
        <f>G109*1</f>
        <v>6600</v>
      </c>
      <c r="I109" s="45">
        <f>E109+H109</f>
        <v>26600</v>
      </c>
      <c r="J109" s="53"/>
      <c r="K109" s="47">
        <f>I109-J109</f>
        <v>26600</v>
      </c>
      <c r="L109" s="48">
        <v>0</v>
      </c>
      <c r="M109" s="47">
        <f t="shared" si="10"/>
        <v>26600</v>
      </c>
    </row>
    <row r="110" spans="1:13" x14ac:dyDescent="0.25">
      <c r="A110" s="49" t="s">
        <v>140</v>
      </c>
      <c r="B110" s="40" t="s">
        <v>41</v>
      </c>
      <c r="C110" s="42">
        <v>5363</v>
      </c>
      <c r="D110" s="42">
        <f t="shared" si="13"/>
        <v>1</v>
      </c>
      <c r="E110" s="43">
        <f t="shared" si="6"/>
        <v>20000</v>
      </c>
      <c r="F110" s="44">
        <v>11</v>
      </c>
      <c r="G110" s="43">
        <f t="shared" si="11"/>
        <v>6600</v>
      </c>
      <c r="H110" s="43">
        <f t="shared" si="7"/>
        <v>6600</v>
      </c>
      <c r="I110" s="45">
        <f t="shared" si="8"/>
        <v>26600</v>
      </c>
      <c r="J110" s="53"/>
      <c r="K110" s="47">
        <f t="shared" si="9"/>
        <v>26600</v>
      </c>
      <c r="L110" s="48">
        <v>0</v>
      </c>
      <c r="M110" s="47">
        <f t="shared" si="10"/>
        <v>26600</v>
      </c>
    </row>
    <row r="111" spans="1:13" x14ac:dyDescent="0.25">
      <c r="A111" s="49" t="s">
        <v>141</v>
      </c>
      <c r="B111" s="40" t="s">
        <v>41</v>
      </c>
      <c r="C111" s="42">
        <v>2842</v>
      </c>
      <c r="D111" s="42">
        <f t="shared" si="13"/>
        <v>1</v>
      </c>
      <c r="E111" s="43">
        <f t="shared" si="6"/>
        <v>20000</v>
      </c>
      <c r="F111" s="44">
        <v>5</v>
      </c>
      <c r="G111" s="43">
        <f t="shared" si="11"/>
        <v>3000</v>
      </c>
      <c r="H111" s="43">
        <f t="shared" si="7"/>
        <v>3000</v>
      </c>
      <c r="I111" s="45">
        <f t="shared" si="8"/>
        <v>23000</v>
      </c>
      <c r="J111" s="53"/>
      <c r="K111" s="47">
        <f t="shared" si="9"/>
        <v>23000</v>
      </c>
      <c r="L111" s="48">
        <v>0</v>
      </c>
      <c r="M111" s="47">
        <f t="shared" si="10"/>
        <v>23000</v>
      </c>
    </row>
    <row r="112" spans="1:13" x14ac:dyDescent="0.25">
      <c r="A112" s="49" t="s">
        <v>142</v>
      </c>
      <c r="B112" s="40" t="s">
        <v>41</v>
      </c>
      <c r="C112" s="42">
        <v>446</v>
      </c>
      <c r="D112" s="42">
        <f t="shared" si="13"/>
        <v>1</v>
      </c>
      <c r="E112" s="43">
        <f t="shared" si="6"/>
        <v>20000</v>
      </c>
      <c r="F112" s="44">
        <v>0</v>
      </c>
      <c r="G112" s="43">
        <f t="shared" si="11"/>
        <v>0</v>
      </c>
      <c r="H112" s="43">
        <f t="shared" si="7"/>
        <v>0</v>
      </c>
      <c r="I112" s="45">
        <f t="shared" si="8"/>
        <v>20000</v>
      </c>
      <c r="J112" s="53"/>
      <c r="K112" s="47">
        <f t="shared" si="9"/>
        <v>20000</v>
      </c>
      <c r="L112" s="48">
        <v>0</v>
      </c>
      <c r="M112" s="47">
        <f t="shared" si="10"/>
        <v>20000</v>
      </c>
    </row>
    <row r="113" spans="1:13" x14ac:dyDescent="0.25">
      <c r="A113" s="61" t="s">
        <v>143</v>
      </c>
      <c r="B113" s="40" t="s">
        <v>56</v>
      </c>
      <c r="C113" s="62" t="s">
        <v>57</v>
      </c>
      <c r="D113" s="62" t="s">
        <v>57</v>
      </c>
      <c r="E113" s="43">
        <f t="shared" si="6"/>
        <v>0</v>
      </c>
      <c r="F113" s="62" t="s">
        <v>57</v>
      </c>
      <c r="G113" s="43">
        <f t="shared" si="11"/>
        <v>0</v>
      </c>
      <c r="H113" s="43">
        <f t="shared" si="7"/>
        <v>0</v>
      </c>
      <c r="I113" s="45">
        <f>E113+H113</f>
        <v>0</v>
      </c>
      <c r="J113" s="53"/>
      <c r="K113" s="47">
        <f>I113-J113</f>
        <v>0</v>
      </c>
      <c r="L113" s="48">
        <v>0</v>
      </c>
      <c r="M113" s="47">
        <f t="shared" si="10"/>
        <v>0</v>
      </c>
    </row>
    <row r="114" spans="1:13" x14ac:dyDescent="0.25">
      <c r="A114" s="49" t="s">
        <v>144</v>
      </c>
      <c r="B114" s="40" t="s">
        <v>41</v>
      </c>
      <c r="C114" s="42">
        <v>314</v>
      </c>
      <c r="D114" s="42">
        <f t="shared" si="13"/>
        <v>1</v>
      </c>
      <c r="E114" s="43">
        <f t="shared" si="6"/>
        <v>20000</v>
      </c>
      <c r="F114" s="44">
        <v>0</v>
      </c>
      <c r="G114" s="43">
        <f t="shared" si="11"/>
        <v>0</v>
      </c>
      <c r="H114" s="43">
        <f t="shared" si="7"/>
        <v>0</v>
      </c>
      <c r="I114" s="45">
        <f>E114+H114</f>
        <v>20000</v>
      </c>
      <c r="J114" s="46"/>
      <c r="K114" s="47">
        <f>I114-J114</f>
        <v>20000</v>
      </c>
      <c r="L114" s="48">
        <v>0</v>
      </c>
      <c r="M114" s="47">
        <f t="shared" si="10"/>
        <v>20000</v>
      </c>
    </row>
    <row r="115" spans="1:13" x14ac:dyDescent="0.25">
      <c r="A115" s="61" t="s">
        <v>145</v>
      </c>
      <c r="B115" s="40" t="s">
        <v>56</v>
      </c>
      <c r="C115" s="62" t="s">
        <v>57</v>
      </c>
      <c r="D115" s="62" t="s">
        <v>57</v>
      </c>
      <c r="E115" s="43">
        <f t="shared" si="6"/>
        <v>0</v>
      </c>
      <c r="F115" s="62" t="s">
        <v>57</v>
      </c>
      <c r="G115" s="43">
        <f t="shared" si="11"/>
        <v>0</v>
      </c>
      <c r="H115" s="43">
        <f t="shared" si="7"/>
        <v>0</v>
      </c>
      <c r="I115" s="45">
        <f>E115+H115</f>
        <v>0</v>
      </c>
      <c r="J115" s="46"/>
      <c r="K115" s="47">
        <f>I115-J115</f>
        <v>0</v>
      </c>
      <c r="L115" s="48">
        <v>0</v>
      </c>
      <c r="M115" s="47">
        <f t="shared" si="10"/>
        <v>0</v>
      </c>
    </row>
    <row r="116" spans="1:13" x14ac:dyDescent="0.25">
      <c r="A116" s="56" t="s">
        <v>146</v>
      </c>
      <c r="B116" s="40" t="s">
        <v>41</v>
      </c>
      <c r="C116" s="42">
        <v>449</v>
      </c>
      <c r="D116" s="42">
        <f t="shared" si="13"/>
        <v>1</v>
      </c>
      <c r="E116" s="43">
        <f t="shared" si="6"/>
        <v>20000</v>
      </c>
      <c r="F116" s="44">
        <v>0</v>
      </c>
      <c r="G116" s="43">
        <f t="shared" si="11"/>
        <v>0</v>
      </c>
      <c r="H116" s="43">
        <f t="shared" si="7"/>
        <v>0</v>
      </c>
      <c r="I116" s="45">
        <f>E116+H116</f>
        <v>20000</v>
      </c>
      <c r="J116" s="46"/>
      <c r="K116" s="47">
        <f>I116-J116</f>
        <v>20000</v>
      </c>
      <c r="L116" s="48">
        <v>0</v>
      </c>
      <c r="M116" s="47">
        <f t="shared" si="10"/>
        <v>20000</v>
      </c>
    </row>
    <row r="117" spans="1:13" x14ac:dyDescent="0.25">
      <c r="A117" s="78"/>
      <c r="B117" s="7"/>
      <c r="C117" s="79"/>
      <c r="D117" s="7"/>
      <c r="E117" s="42"/>
      <c r="F117" s="44"/>
      <c r="G117" s="42"/>
      <c r="H117" s="42"/>
      <c r="I117" s="80"/>
      <c r="J117" s="46"/>
      <c r="K117" s="47"/>
      <c r="L117" s="7"/>
      <c r="M117" s="38"/>
    </row>
    <row r="118" spans="1:13" ht="16.5" thickBot="1" x14ac:dyDescent="0.3">
      <c r="A118" s="81" t="s">
        <v>147</v>
      </c>
      <c r="B118" s="82"/>
      <c r="C118" s="83">
        <f>SUM(C12:C117)</f>
        <v>1336980</v>
      </c>
      <c r="D118" s="82"/>
      <c r="E118" s="84">
        <f t="shared" ref="E118:M118" si="14">SUM(E12:E117)</f>
        <v>2020000</v>
      </c>
      <c r="F118" s="85">
        <f t="shared" si="14"/>
        <v>2540</v>
      </c>
      <c r="G118" s="84">
        <f t="shared" si="14"/>
        <v>1524000</v>
      </c>
      <c r="H118" s="84">
        <f t="shared" si="14"/>
        <v>1524000</v>
      </c>
      <c r="I118" s="86">
        <f t="shared" si="14"/>
        <v>3544000</v>
      </c>
      <c r="J118" s="87">
        <f>SUM(J12:J117)</f>
        <v>235232</v>
      </c>
      <c r="K118" s="88">
        <f t="shared" si="14"/>
        <v>3308768</v>
      </c>
      <c r="L118" s="89">
        <f t="shared" si="14"/>
        <v>0</v>
      </c>
      <c r="M118" s="90">
        <f t="shared" si="14"/>
        <v>3308768</v>
      </c>
    </row>
    <row r="119" spans="1:13" ht="16.5" thickTop="1" x14ac:dyDescent="0.25">
      <c r="A119" s="91" t="s">
        <v>148</v>
      </c>
    </row>
    <row r="120" spans="1:13" ht="9.6" customHeight="1" x14ac:dyDescent="0.25">
      <c r="A120" s="5"/>
    </row>
    <row r="121" spans="1:13" x14ac:dyDescent="0.25">
      <c r="A121" s="91" t="s">
        <v>149</v>
      </c>
    </row>
    <row r="122" spans="1:13" x14ac:dyDescent="0.25">
      <c r="A122" s="91" t="s">
        <v>150</v>
      </c>
    </row>
    <row r="123" spans="1:13" ht="5.25" customHeight="1" x14ac:dyDescent="0.25">
      <c r="A123" s="91"/>
    </row>
    <row r="124" spans="1:13" x14ac:dyDescent="0.25">
      <c r="A124" s="91" t="s">
        <v>151</v>
      </c>
    </row>
    <row r="125" spans="1:13" x14ac:dyDescent="0.25">
      <c r="A125" s="91" t="s">
        <v>152</v>
      </c>
    </row>
    <row r="126" spans="1:13" ht="6" customHeight="1" x14ac:dyDescent="0.25">
      <c r="A126" s="91"/>
    </row>
    <row r="127" spans="1:13" x14ac:dyDescent="0.25">
      <c r="A127" s="91" t="s">
        <v>153</v>
      </c>
      <c r="J127" s="2"/>
    </row>
    <row r="128" spans="1:13" x14ac:dyDescent="0.25">
      <c r="A128" s="91" t="s">
        <v>154</v>
      </c>
      <c r="J128" s="2"/>
    </row>
    <row r="129" spans="1:9" ht="4.5" customHeight="1" x14ac:dyDescent="0.25">
      <c r="A129" s="7"/>
    </row>
    <row r="130" spans="1:9" x14ac:dyDescent="0.25">
      <c r="A130" s="92" t="s">
        <v>155</v>
      </c>
    </row>
    <row r="131" spans="1:9" ht="2.25" customHeight="1" x14ac:dyDescent="0.25">
      <c r="A131" s="91"/>
    </row>
    <row r="132" spans="1:9" x14ac:dyDescent="0.25">
      <c r="A132" s="91" t="s">
        <v>156</v>
      </c>
    </row>
    <row r="133" spans="1:9" x14ac:dyDescent="0.25">
      <c r="A133" s="91" t="s">
        <v>157</v>
      </c>
    </row>
    <row r="134" spans="1:9" x14ac:dyDescent="0.25">
      <c r="A134" s="91" t="s">
        <v>158</v>
      </c>
    </row>
    <row r="135" spans="1:9" x14ac:dyDescent="0.25">
      <c r="A135" s="91" t="s">
        <v>159</v>
      </c>
    </row>
    <row r="136" spans="1:9" x14ac:dyDescent="0.25">
      <c r="A136" s="91" t="s">
        <v>160</v>
      </c>
    </row>
    <row r="137" spans="1:9" x14ac:dyDescent="0.25">
      <c r="A137" s="91" t="s">
        <v>161</v>
      </c>
    </row>
    <row r="138" spans="1:9" x14ac:dyDescent="0.25">
      <c r="A138" s="91" t="s">
        <v>162</v>
      </c>
    </row>
    <row r="139" spans="1:9" x14ac:dyDescent="0.25">
      <c r="A139" s="91" t="s">
        <v>163</v>
      </c>
      <c r="B139" s="93"/>
      <c r="C139" s="93"/>
      <c r="D139" s="93"/>
      <c r="E139" s="93"/>
      <c r="F139" s="93"/>
    </row>
    <row r="140" spans="1:9" x14ac:dyDescent="0.25">
      <c r="A140" s="94" t="s">
        <v>164</v>
      </c>
    </row>
    <row r="141" spans="1:9" ht="4.5" customHeight="1" x14ac:dyDescent="0.25">
      <c r="A141" s="7"/>
    </row>
    <row r="142" spans="1:9" x14ac:dyDescent="0.25">
      <c r="A142" s="95" t="s">
        <v>165</v>
      </c>
    </row>
    <row r="143" spans="1:9" ht="5.25" customHeight="1" x14ac:dyDescent="0.25">
      <c r="A143" s="96"/>
    </row>
    <row r="144" spans="1:9" x14ac:dyDescent="0.25">
      <c r="A144" s="95" t="s">
        <v>166</v>
      </c>
      <c r="B144" s="93"/>
      <c r="C144" s="93"/>
      <c r="D144" s="93"/>
      <c r="E144" s="93"/>
      <c r="F144" s="93"/>
      <c r="G144" s="93"/>
      <c r="H144" s="93"/>
      <c r="I144" s="93"/>
    </row>
    <row r="145" spans="1:9" ht="3" customHeight="1" x14ac:dyDescent="0.25">
      <c r="A145" s="94"/>
      <c r="B145" s="93"/>
      <c r="C145" s="93"/>
      <c r="D145" s="93"/>
      <c r="E145" s="93"/>
      <c r="F145" s="93"/>
      <c r="G145" s="93"/>
      <c r="H145" s="93"/>
      <c r="I145" s="93"/>
    </row>
    <row r="146" spans="1:9" x14ac:dyDescent="0.25">
      <c r="A146" s="97" t="s">
        <v>169</v>
      </c>
    </row>
    <row r="147" spans="1:9" ht="4.5" customHeight="1" x14ac:dyDescent="0.25">
      <c r="A147" s="97"/>
    </row>
    <row r="148" spans="1:9" x14ac:dyDescent="0.25">
      <c r="A148" s="98" t="s">
        <v>167</v>
      </c>
      <c r="B148" s="98"/>
      <c r="C148" s="98"/>
      <c r="D148" s="98"/>
      <c r="E148" s="98"/>
      <c r="F148" s="98"/>
      <c r="G148" s="98"/>
    </row>
  </sheetData>
  <mergeCells count="6">
    <mergeCell ref="A3:M3"/>
    <mergeCell ref="A4:M4"/>
    <mergeCell ref="A5:M5"/>
    <mergeCell ref="L6:M6"/>
    <mergeCell ref="L8:L10"/>
    <mergeCell ref="M8:M10"/>
  </mergeCells>
  <printOptions horizontalCentered="1" verticalCentered="1"/>
  <pageMargins left="0.25" right="0.25" top="0.24" bottom="0.25" header="0.53" footer="0.17"/>
  <pageSetup paperSize="5" scale="85" orientation="landscape" r:id="rId1"/>
  <headerFooter alignWithMargins="0">
    <oddFooter>&amp;LPage &amp;P of &amp;N&amp;R&amp;"Helv,Bold"&amp;11&amp;D
&amp;T</oddFooter>
  </headerFooter>
  <rowBreaks count="2" manualBreakCount="2">
    <brk id="41" max="12" man="1"/>
    <brk id="7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Muni-2021</vt:lpstr>
      <vt:lpstr>'Muni-2021'!Print_Area</vt:lpstr>
      <vt:lpstr>'Muni-2021'!Print_Titles</vt:lpstr>
      <vt:lpstr>'Muni-2021'!Print_Titles_MI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Alberta Garcia</cp:lastModifiedBy>
  <dcterms:created xsi:type="dcterms:W3CDTF">2020-06-01T19:12:06Z</dcterms:created>
  <dcterms:modified xsi:type="dcterms:W3CDTF">2020-09-25T14:07:45Z</dcterms:modified>
</cp:coreProperties>
</file>