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LEPF (protected info)\LEPF 2021-2022\Distributions\Final\Individual Spreadsheets\"/>
    </mc:Choice>
  </mc:AlternateContent>
  <xr:revisionPtr revIDLastSave="0" documentId="13_ncr:1_{44DD0010-2B6C-421E-A5F6-7B771E0336D5}" xr6:coauthVersionLast="47" xr6:coauthVersionMax="47" xr10:uidLastSave="{00000000-0000-0000-0000-000000000000}"/>
  <bookViews>
    <workbookView xWindow="-108" yWindow="-108" windowWidth="23256" windowHeight="12576" xr2:uid="{7D4D2230-2233-438E-9280-ED888D131FE1}"/>
  </bookViews>
  <sheets>
    <sheet name="Muni-2022" sheetId="1" r:id="rId1"/>
  </sheets>
  <externalReferences>
    <externalReference r:id="rId2"/>
  </externalReferences>
  <definedNames>
    <definedName name="__123Graph_A" localSheetId="0" hidden="1">'Muni-2022'!$D$12:$D$117</definedName>
    <definedName name="__123Graph_A" hidden="1">#REF!</definedName>
    <definedName name="__123Graph_C" localSheetId="0" hidden="1">'Muni-2022'!$E$12:$E$117</definedName>
    <definedName name="__123Graph_C" hidden="1">#REF!</definedName>
    <definedName name="__123Graph_D" localSheetId="0" hidden="1">'Muni-2022'!#REF!</definedName>
    <definedName name="__123Graph_D" hidden="1">'[1]Muni-2003-04-DISTRIBUTION'!#REF!</definedName>
    <definedName name="__123Graph_E" localSheetId="0" hidden="1">'Muni-2022'!$F$12:$F$117</definedName>
    <definedName name="__123Graph_E" hidden="1">#REF!</definedName>
    <definedName name="__123Graph_F" localSheetId="0" hidden="1">'Muni-2022'!#REF!</definedName>
    <definedName name="__123Graph_F" hidden="1">'[1]Muni-2003-04-DISTRIBUTION'!#REF!</definedName>
    <definedName name="__123Graph_X" localSheetId="0" hidden="1">'Muni-2022'!$C$12:$C$118</definedName>
    <definedName name="__123Graph_X" hidden="1">#REF!</definedName>
    <definedName name="_Key1" localSheetId="0" hidden="1">'Muni-2022'!$B$12:$B$116</definedName>
    <definedName name="_Key1" hidden="1">#REF!</definedName>
    <definedName name="_Order1" hidden="1">255</definedName>
    <definedName name="_Sort" localSheetId="0" hidden="1">'Muni-2022'!$A$12:$J$116</definedName>
    <definedName name="_Sort" hidden="1">#REF!</definedName>
    <definedName name="_xlnm.Print_Area" localSheetId="0">'Muni-2022'!$B$1:$N$148</definedName>
    <definedName name="_xlnm.Print_Titles" localSheetId="0">'Muni-2022'!$3:$10</definedName>
    <definedName name="Print_Titles_MI" localSheetId="0">'Muni-2022'!$3:$10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8" i="1" l="1"/>
  <c r="K118" i="1"/>
  <c r="G118" i="1"/>
  <c r="D118" i="1"/>
  <c r="H116" i="1"/>
  <c r="I116" i="1" s="1"/>
  <c r="F116" i="1"/>
  <c r="J116" i="1" s="1"/>
  <c r="L116" i="1" s="1"/>
  <c r="N116" i="1" s="1"/>
  <c r="E116" i="1"/>
  <c r="H115" i="1"/>
  <c r="I115" i="1" s="1"/>
  <c r="F115" i="1"/>
  <c r="J115" i="1" s="1"/>
  <c r="L115" i="1" s="1"/>
  <c r="N115" i="1" s="1"/>
  <c r="H114" i="1"/>
  <c r="I114" i="1" s="1"/>
  <c r="E114" i="1"/>
  <c r="F114" i="1" s="1"/>
  <c r="J114" i="1" s="1"/>
  <c r="L114" i="1" s="1"/>
  <c r="N114" i="1" s="1"/>
  <c r="I113" i="1"/>
  <c r="H113" i="1"/>
  <c r="F113" i="1"/>
  <c r="J113" i="1" s="1"/>
  <c r="L113" i="1" s="1"/>
  <c r="N113" i="1" s="1"/>
  <c r="J112" i="1"/>
  <c r="L112" i="1" s="1"/>
  <c r="N112" i="1" s="1"/>
  <c r="I112" i="1"/>
  <c r="H112" i="1"/>
  <c r="F112" i="1"/>
  <c r="E112" i="1"/>
  <c r="I111" i="1"/>
  <c r="H111" i="1"/>
  <c r="E111" i="1"/>
  <c r="F111" i="1" s="1"/>
  <c r="J111" i="1" s="1"/>
  <c r="L111" i="1" s="1"/>
  <c r="N111" i="1" s="1"/>
  <c r="H110" i="1"/>
  <c r="I110" i="1" s="1"/>
  <c r="F110" i="1"/>
  <c r="E110" i="1"/>
  <c r="H109" i="1"/>
  <c r="I109" i="1" s="1"/>
  <c r="F109" i="1"/>
  <c r="J109" i="1" s="1"/>
  <c r="L109" i="1" s="1"/>
  <c r="N109" i="1" s="1"/>
  <c r="E109" i="1"/>
  <c r="I108" i="1"/>
  <c r="H108" i="1"/>
  <c r="F108" i="1"/>
  <c r="J108" i="1" s="1"/>
  <c r="L108" i="1" s="1"/>
  <c r="N108" i="1" s="1"/>
  <c r="I107" i="1"/>
  <c r="H107" i="1"/>
  <c r="F107" i="1"/>
  <c r="J107" i="1" s="1"/>
  <c r="L107" i="1" s="1"/>
  <c r="N107" i="1" s="1"/>
  <c r="E107" i="1"/>
  <c r="H106" i="1"/>
  <c r="I106" i="1" s="1"/>
  <c r="E106" i="1"/>
  <c r="F106" i="1" s="1"/>
  <c r="J105" i="1"/>
  <c r="L105" i="1" s="1"/>
  <c r="N105" i="1" s="1"/>
  <c r="I105" i="1"/>
  <c r="H105" i="1"/>
  <c r="F105" i="1"/>
  <c r="H104" i="1"/>
  <c r="I104" i="1" s="1"/>
  <c r="F104" i="1"/>
  <c r="J104" i="1" s="1"/>
  <c r="L104" i="1" s="1"/>
  <c r="N104" i="1" s="1"/>
  <c r="E104" i="1"/>
  <c r="H103" i="1"/>
  <c r="I103" i="1" s="1"/>
  <c r="F103" i="1"/>
  <c r="J103" i="1" s="1"/>
  <c r="L103" i="1" s="1"/>
  <c r="N103" i="1" s="1"/>
  <c r="E103" i="1"/>
  <c r="I102" i="1"/>
  <c r="H102" i="1"/>
  <c r="E102" i="1"/>
  <c r="F102" i="1" s="1"/>
  <c r="J102" i="1" s="1"/>
  <c r="L102" i="1" s="1"/>
  <c r="N102" i="1" s="1"/>
  <c r="H101" i="1"/>
  <c r="I101" i="1" s="1"/>
  <c r="E101" i="1"/>
  <c r="F101" i="1" s="1"/>
  <c r="I100" i="1"/>
  <c r="H100" i="1"/>
  <c r="F100" i="1"/>
  <c r="J100" i="1" s="1"/>
  <c r="L100" i="1" s="1"/>
  <c r="N100" i="1" s="1"/>
  <c r="E100" i="1"/>
  <c r="H99" i="1"/>
  <c r="I99" i="1" s="1"/>
  <c r="E99" i="1"/>
  <c r="F99" i="1" s="1"/>
  <c r="J99" i="1" s="1"/>
  <c r="L99" i="1" s="1"/>
  <c r="N99" i="1" s="1"/>
  <c r="J98" i="1"/>
  <c r="L98" i="1" s="1"/>
  <c r="N98" i="1" s="1"/>
  <c r="I98" i="1"/>
  <c r="H98" i="1"/>
  <c r="F98" i="1"/>
  <c r="E98" i="1"/>
  <c r="I97" i="1"/>
  <c r="H97" i="1"/>
  <c r="E97" i="1"/>
  <c r="F97" i="1" s="1"/>
  <c r="J97" i="1" s="1"/>
  <c r="L97" i="1" s="1"/>
  <c r="N97" i="1" s="1"/>
  <c r="H96" i="1"/>
  <c r="I96" i="1" s="1"/>
  <c r="F96" i="1"/>
  <c r="E96" i="1"/>
  <c r="H95" i="1"/>
  <c r="I95" i="1" s="1"/>
  <c r="F95" i="1"/>
  <c r="J95" i="1" s="1"/>
  <c r="L95" i="1" s="1"/>
  <c r="N95" i="1" s="1"/>
  <c r="H94" i="1"/>
  <c r="I94" i="1" s="1"/>
  <c r="E94" i="1"/>
  <c r="F94" i="1" s="1"/>
  <c r="J94" i="1" s="1"/>
  <c r="L94" i="1" s="1"/>
  <c r="N94" i="1" s="1"/>
  <c r="I93" i="1"/>
  <c r="H93" i="1"/>
  <c r="F93" i="1"/>
  <c r="J93" i="1" s="1"/>
  <c r="L93" i="1" s="1"/>
  <c r="N93" i="1" s="1"/>
  <c r="E93" i="1"/>
  <c r="H92" i="1"/>
  <c r="I92" i="1" s="1"/>
  <c r="F92" i="1"/>
  <c r="J92" i="1" s="1"/>
  <c r="L92" i="1" s="1"/>
  <c r="N92" i="1" s="1"/>
  <c r="I91" i="1"/>
  <c r="H91" i="1"/>
  <c r="E91" i="1"/>
  <c r="F91" i="1" s="1"/>
  <c r="J91" i="1" s="1"/>
  <c r="L91" i="1" s="1"/>
  <c r="N91" i="1" s="1"/>
  <c r="H90" i="1"/>
  <c r="I90" i="1" s="1"/>
  <c r="F90" i="1"/>
  <c r="E90" i="1"/>
  <c r="H89" i="1"/>
  <c r="I89" i="1" s="1"/>
  <c r="F89" i="1"/>
  <c r="J89" i="1" s="1"/>
  <c r="L89" i="1" s="1"/>
  <c r="N89" i="1" s="1"/>
  <c r="H88" i="1"/>
  <c r="I88" i="1" s="1"/>
  <c r="E88" i="1"/>
  <c r="F88" i="1" s="1"/>
  <c r="J88" i="1" s="1"/>
  <c r="L88" i="1" s="1"/>
  <c r="N88" i="1" s="1"/>
  <c r="H87" i="1"/>
  <c r="I87" i="1" s="1"/>
  <c r="F87" i="1"/>
  <c r="E87" i="1"/>
  <c r="H86" i="1"/>
  <c r="I86" i="1" s="1"/>
  <c r="E86" i="1"/>
  <c r="F86" i="1" s="1"/>
  <c r="J86" i="1" s="1"/>
  <c r="L86" i="1" s="1"/>
  <c r="N86" i="1" s="1"/>
  <c r="I85" i="1"/>
  <c r="H85" i="1"/>
  <c r="E85" i="1"/>
  <c r="F85" i="1" s="1"/>
  <c r="J85" i="1" s="1"/>
  <c r="L85" i="1" s="1"/>
  <c r="N85" i="1" s="1"/>
  <c r="I84" i="1"/>
  <c r="H84" i="1"/>
  <c r="E84" i="1"/>
  <c r="F84" i="1" s="1"/>
  <c r="J84" i="1" s="1"/>
  <c r="L84" i="1" s="1"/>
  <c r="N84" i="1" s="1"/>
  <c r="H83" i="1"/>
  <c r="I83" i="1" s="1"/>
  <c r="J83" i="1" s="1"/>
  <c r="L83" i="1" s="1"/>
  <c r="N83" i="1" s="1"/>
  <c r="H82" i="1"/>
  <c r="I82" i="1" s="1"/>
  <c r="J82" i="1" s="1"/>
  <c r="L82" i="1" s="1"/>
  <c r="N82" i="1" s="1"/>
  <c r="E82" i="1"/>
  <c r="H81" i="1"/>
  <c r="I81" i="1" s="1"/>
  <c r="E81" i="1"/>
  <c r="F81" i="1" s="1"/>
  <c r="J81" i="1" s="1"/>
  <c r="L81" i="1" s="1"/>
  <c r="N81" i="1" s="1"/>
  <c r="I80" i="1"/>
  <c r="H80" i="1"/>
  <c r="E80" i="1"/>
  <c r="F80" i="1" s="1"/>
  <c r="J80" i="1" s="1"/>
  <c r="L80" i="1" s="1"/>
  <c r="N80" i="1" s="1"/>
  <c r="I79" i="1"/>
  <c r="H79" i="1"/>
  <c r="E79" i="1"/>
  <c r="F79" i="1" s="1"/>
  <c r="J79" i="1" s="1"/>
  <c r="L79" i="1" s="1"/>
  <c r="N79" i="1" s="1"/>
  <c r="H78" i="1"/>
  <c r="I78" i="1" s="1"/>
  <c r="F78" i="1"/>
  <c r="J78" i="1" s="1"/>
  <c r="L78" i="1" s="1"/>
  <c r="N78" i="1" s="1"/>
  <c r="E78" i="1"/>
  <c r="H77" i="1"/>
  <c r="I77" i="1" s="1"/>
  <c r="J77" i="1" s="1"/>
  <c r="L77" i="1" s="1"/>
  <c r="N77" i="1" s="1"/>
  <c r="E77" i="1"/>
  <c r="H76" i="1"/>
  <c r="I76" i="1" s="1"/>
  <c r="E76" i="1"/>
  <c r="F76" i="1" s="1"/>
  <c r="J76" i="1" s="1"/>
  <c r="L76" i="1" s="1"/>
  <c r="N76" i="1" s="1"/>
  <c r="H75" i="1"/>
  <c r="I75" i="1" s="1"/>
  <c r="F75" i="1"/>
  <c r="E75" i="1"/>
  <c r="H74" i="1"/>
  <c r="I74" i="1" s="1"/>
  <c r="E74" i="1"/>
  <c r="F74" i="1" s="1"/>
  <c r="I73" i="1"/>
  <c r="H73" i="1"/>
  <c r="E73" i="1"/>
  <c r="F73" i="1" s="1"/>
  <c r="J73" i="1" s="1"/>
  <c r="L73" i="1" s="1"/>
  <c r="N73" i="1" s="1"/>
  <c r="I72" i="1"/>
  <c r="H72" i="1"/>
  <c r="E72" i="1"/>
  <c r="F72" i="1" s="1"/>
  <c r="J72" i="1" s="1"/>
  <c r="L72" i="1" s="1"/>
  <c r="N72" i="1" s="1"/>
  <c r="H71" i="1"/>
  <c r="I71" i="1" s="1"/>
  <c r="F71" i="1"/>
  <c r="I70" i="1"/>
  <c r="H70" i="1"/>
  <c r="E70" i="1"/>
  <c r="F70" i="1" s="1"/>
  <c r="J70" i="1" s="1"/>
  <c r="L70" i="1" s="1"/>
  <c r="N70" i="1" s="1"/>
  <c r="H69" i="1"/>
  <c r="I69" i="1" s="1"/>
  <c r="E69" i="1"/>
  <c r="F69" i="1" s="1"/>
  <c r="H68" i="1"/>
  <c r="I68" i="1" s="1"/>
  <c r="F68" i="1"/>
  <c r="J68" i="1" s="1"/>
  <c r="L68" i="1" s="1"/>
  <c r="N68" i="1" s="1"/>
  <c r="E68" i="1"/>
  <c r="H67" i="1"/>
  <c r="I67" i="1" s="1"/>
  <c r="E67" i="1"/>
  <c r="F67" i="1" s="1"/>
  <c r="I66" i="1"/>
  <c r="H66" i="1"/>
  <c r="E66" i="1"/>
  <c r="F66" i="1" s="1"/>
  <c r="J66" i="1" s="1"/>
  <c r="L66" i="1" s="1"/>
  <c r="N66" i="1" s="1"/>
  <c r="I65" i="1"/>
  <c r="J65" i="1" s="1"/>
  <c r="L65" i="1" s="1"/>
  <c r="N65" i="1" s="1"/>
  <c r="H65" i="1"/>
  <c r="F65" i="1"/>
  <c r="H64" i="1"/>
  <c r="I64" i="1" s="1"/>
  <c r="F64" i="1"/>
  <c r="H63" i="1"/>
  <c r="I63" i="1" s="1"/>
  <c r="J63" i="1" s="1"/>
  <c r="L63" i="1" s="1"/>
  <c r="N63" i="1" s="1"/>
  <c r="E63" i="1"/>
  <c r="H62" i="1"/>
  <c r="I62" i="1" s="1"/>
  <c r="E62" i="1"/>
  <c r="F62" i="1" s="1"/>
  <c r="J62" i="1" s="1"/>
  <c r="L62" i="1" s="1"/>
  <c r="N62" i="1" s="1"/>
  <c r="J61" i="1"/>
  <c r="L61" i="1" s="1"/>
  <c r="N61" i="1" s="1"/>
  <c r="I61" i="1"/>
  <c r="H61" i="1"/>
  <c r="H60" i="1"/>
  <c r="I60" i="1" s="1"/>
  <c r="J60" i="1" s="1"/>
  <c r="L60" i="1" s="1"/>
  <c r="N60" i="1" s="1"/>
  <c r="H59" i="1"/>
  <c r="I59" i="1" s="1"/>
  <c r="J59" i="1" s="1"/>
  <c r="L59" i="1" s="1"/>
  <c r="N59" i="1" s="1"/>
  <c r="I58" i="1"/>
  <c r="J58" i="1" s="1"/>
  <c r="L58" i="1" s="1"/>
  <c r="N58" i="1" s="1"/>
  <c r="H58" i="1"/>
  <c r="I57" i="1"/>
  <c r="J57" i="1" s="1"/>
  <c r="L57" i="1" s="1"/>
  <c r="N57" i="1" s="1"/>
  <c r="H57" i="1"/>
  <c r="H56" i="1"/>
  <c r="I56" i="1" s="1"/>
  <c r="J56" i="1" s="1"/>
  <c r="L56" i="1" s="1"/>
  <c r="N56" i="1" s="1"/>
  <c r="H55" i="1"/>
  <c r="I55" i="1" s="1"/>
  <c r="F55" i="1"/>
  <c r="E55" i="1"/>
  <c r="H54" i="1"/>
  <c r="I54" i="1" s="1"/>
  <c r="J54" i="1" s="1"/>
  <c r="L54" i="1" s="1"/>
  <c r="N54" i="1" s="1"/>
  <c r="H53" i="1"/>
  <c r="I53" i="1" s="1"/>
  <c r="J53" i="1" s="1"/>
  <c r="L53" i="1" s="1"/>
  <c r="N53" i="1" s="1"/>
  <c r="I52" i="1"/>
  <c r="J52" i="1" s="1"/>
  <c r="L52" i="1" s="1"/>
  <c r="N52" i="1" s="1"/>
  <c r="H52" i="1"/>
  <c r="I51" i="1"/>
  <c r="J51" i="1" s="1"/>
  <c r="L51" i="1" s="1"/>
  <c r="N51" i="1" s="1"/>
  <c r="H51" i="1"/>
  <c r="H50" i="1"/>
  <c r="I50" i="1" s="1"/>
  <c r="J50" i="1" s="1"/>
  <c r="L50" i="1" s="1"/>
  <c r="N50" i="1" s="1"/>
  <c r="H49" i="1"/>
  <c r="I49" i="1" s="1"/>
  <c r="J49" i="1" s="1"/>
  <c r="L49" i="1" s="1"/>
  <c r="N49" i="1" s="1"/>
  <c r="H48" i="1"/>
  <c r="I48" i="1" s="1"/>
  <c r="J48" i="1" s="1"/>
  <c r="L48" i="1" s="1"/>
  <c r="N48" i="1" s="1"/>
  <c r="J47" i="1"/>
  <c r="L47" i="1" s="1"/>
  <c r="N47" i="1" s="1"/>
  <c r="I47" i="1"/>
  <c r="H47" i="1"/>
  <c r="H46" i="1"/>
  <c r="I46" i="1" s="1"/>
  <c r="J46" i="1" s="1"/>
  <c r="L46" i="1" s="1"/>
  <c r="N46" i="1" s="1"/>
  <c r="H45" i="1"/>
  <c r="I45" i="1" s="1"/>
  <c r="J45" i="1" s="1"/>
  <c r="L45" i="1" s="1"/>
  <c r="N45" i="1" s="1"/>
  <c r="I44" i="1"/>
  <c r="J44" i="1" s="1"/>
  <c r="L44" i="1" s="1"/>
  <c r="N44" i="1" s="1"/>
  <c r="H44" i="1"/>
  <c r="I43" i="1"/>
  <c r="J43" i="1" s="1"/>
  <c r="L43" i="1" s="1"/>
  <c r="N43" i="1" s="1"/>
  <c r="H43" i="1"/>
  <c r="H42" i="1"/>
  <c r="I42" i="1" s="1"/>
  <c r="J42" i="1" s="1"/>
  <c r="L42" i="1" s="1"/>
  <c r="N42" i="1" s="1"/>
  <c r="H41" i="1"/>
  <c r="I41" i="1" s="1"/>
  <c r="J41" i="1" s="1"/>
  <c r="L41" i="1" s="1"/>
  <c r="N41" i="1" s="1"/>
  <c r="H40" i="1"/>
  <c r="I40" i="1" s="1"/>
  <c r="J40" i="1" s="1"/>
  <c r="L40" i="1" s="1"/>
  <c r="N40" i="1" s="1"/>
  <c r="J39" i="1"/>
  <c r="L39" i="1" s="1"/>
  <c r="N39" i="1" s="1"/>
  <c r="I39" i="1"/>
  <c r="H39" i="1"/>
  <c r="H38" i="1"/>
  <c r="I38" i="1" s="1"/>
  <c r="J38" i="1" s="1"/>
  <c r="L38" i="1" s="1"/>
  <c r="N38" i="1" s="1"/>
  <c r="H37" i="1"/>
  <c r="I37" i="1" s="1"/>
  <c r="J37" i="1" s="1"/>
  <c r="L37" i="1" s="1"/>
  <c r="N37" i="1" s="1"/>
  <c r="I36" i="1"/>
  <c r="J36" i="1" s="1"/>
  <c r="L36" i="1" s="1"/>
  <c r="N36" i="1" s="1"/>
  <c r="H36" i="1"/>
  <c r="I35" i="1"/>
  <c r="J35" i="1" s="1"/>
  <c r="L35" i="1" s="1"/>
  <c r="N35" i="1" s="1"/>
  <c r="H35" i="1"/>
  <c r="H34" i="1"/>
  <c r="I34" i="1" s="1"/>
  <c r="J34" i="1" s="1"/>
  <c r="L34" i="1" s="1"/>
  <c r="N34" i="1" s="1"/>
  <c r="H33" i="1"/>
  <c r="I33" i="1" s="1"/>
  <c r="J33" i="1" s="1"/>
  <c r="L33" i="1" s="1"/>
  <c r="N33" i="1" s="1"/>
  <c r="H32" i="1"/>
  <c r="I32" i="1" s="1"/>
  <c r="J32" i="1" s="1"/>
  <c r="L32" i="1" s="1"/>
  <c r="N32" i="1" s="1"/>
  <c r="J31" i="1"/>
  <c r="L31" i="1" s="1"/>
  <c r="N31" i="1" s="1"/>
  <c r="I31" i="1"/>
  <c r="H31" i="1"/>
  <c r="H30" i="1"/>
  <c r="I30" i="1" s="1"/>
  <c r="J30" i="1" s="1"/>
  <c r="L30" i="1" s="1"/>
  <c r="N30" i="1" s="1"/>
  <c r="H29" i="1"/>
  <c r="I29" i="1" s="1"/>
  <c r="J29" i="1" s="1"/>
  <c r="L29" i="1" s="1"/>
  <c r="N29" i="1" s="1"/>
  <c r="I28" i="1"/>
  <c r="J28" i="1" s="1"/>
  <c r="L28" i="1" s="1"/>
  <c r="N28" i="1" s="1"/>
  <c r="H28" i="1"/>
  <c r="I27" i="1"/>
  <c r="J27" i="1" s="1"/>
  <c r="L27" i="1" s="1"/>
  <c r="N27" i="1" s="1"/>
  <c r="H27" i="1"/>
  <c r="H26" i="1"/>
  <c r="I26" i="1" s="1"/>
  <c r="J26" i="1" s="1"/>
  <c r="L26" i="1" s="1"/>
  <c r="N26" i="1" s="1"/>
  <c r="H25" i="1"/>
  <c r="I25" i="1" s="1"/>
  <c r="J25" i="1" s="1"/>
  <c r="L25" i="1" s="1"/>
  <c r="N25" i="1" s="1"/>
  <c r="H24" i="1"/>
  <c r="I24" i="1" s="1"/>
  <c r="J24" i="1" s="1"/>
  <c r="L24" i="1" s="1"/>
  <c r="N24" i="1" s="1"/>
  <c r="J23" i="1"/>
  <c r="L23" i="1" s="1"/>
  <c r="N23" i="1" s="1"/>
  <c r="I23" i="1"/>
  <c r="H23" i="1"/>
  <c r="H22" i="1"/>
  <c r="I22" i="1" s="1"/>
  <c r="J22" i="1" s="1"/>
  <c r="L22" i="1" s="1"/>
  <c r="N22" i="1" s="1"/>
  <c r="H21" i="1"/>
  <c r="I21" i="1" s="1"/>
  <c r="J21" i="1" s="1"/>
  <c r="L21" i="1" s="1"/>
  <c r="N21" i="1" s="1"/>
  <c r="I20" i="1"/>
  <c r="J20" i="1" s="1"/>
  <c r="L20" i="1" s="1"/>
  <c r="N20" i="1" s="1"/>
  <c r="H20" i="1"/>
  <c r="I19" i="1"/>
  <c r="J19" i="1" s="1"/>
  <c r="L19" i="1" s="1"/>
  <c r="N19" i="1" s="1"/>
  <c r="H19" i="1"/>
  <c r="H18" i="1"/>
  <c r="I18" i="1" s="1"/>
  <c r="J18" i="1" s="1"/>
  <c r="L18" i="1" s="1"/>
  <c r="N18" i="1" s="1"/>
  <c r="H17" i="1"/>
  <c r="I17" i="1" s="1"/>
  <c r="J17" i="1" s="1"/>
  <c r="L17" i="1" s="1"/>
  <c r="N17" i="1" s="1"/>
  <c r="H16" i="1"/>
  <c r="I16" i="1" s="1"/>
  <c r="J16" i="1" s="1"/>
  <c r="L16" i="1" s="1"/>
  <c r="N16" i="1" s="1"/>
  <c r="J15" i="1"/>
  <c r="L15" i="1" s="1"/>
  <c r="N15" i="1" s="1"/>
  <c r="I15" i="1"/>
  <c r="H15" i="1"/>
  <c r="H14" i="1"/>
  <c r="I14" i="1" s="1"/>
  <c r="J14" i="1" s="1"/>
  <c r="L14" i="1" s="1"/>
  <c r="N14" i="1" s="1"/>
  <c r="H13" i="1"/>
  <c r="I13" i="1" s="1"/>
  <c r="J13" i="1" s="1"/>
  <c r="L13" i="1" s="1"/>
  <c r="N13" i="1" s="1"/>
  <c r="I12" i="1"/>
  <c r="H12" i="1"/>
  <c r="H118" i="1" s="1"/>
  <c r="J69" i="1" l="1"/>
  <c r="L69" i="1" s="1"/>
  <c r="N69" i="1" s="1"/>
  <c r="J75" i="1"/>
  <c r="L75" i="1" s="1"/>
  <c r="N75" i="1" s="1"/>
  <c r="J110" i="1"/>
  <c r="L110" i="1" s="1"/>
  <c r="N110" i="1" s="1"/>
  <c r="I118" i="1"/>
  <c r="F118" i="1"/>
  <c r="J64" i="1"/>
  <c r="L64" i="1" s="1"/>
  <c r="N64" i="1" s="1"/>
  <c r="J67" i="1"/>
  <c r="L67" i="1" s="1"/>
  <c r="N67" i="1" s="1"/>
  <c r="J106" i="1"/>
  <c r="L106" i="1" s="1"/>
  <c r="N106" i="1" s="1"/>
  <c r="J90" i="1"/>
  <c r="L90" i="1" s="1"/>
  <c r="N90" i="1" s="1"/>
  <c r="J96" i="1"/>
  <c r="L96" i="1" s="1"/>
  <c r="N96" i="1" s="1"/>
  <c r="J101" i="1"/>
  <c r="L101" i="1" s="1"/>
  <c r="N101" i="1" s="1"/>
  <c r="J71" i="1"/>
  <c r="L71" i="1" s="1"/>
  <c r="N71" i="1" s="1"/>
  <c r="J74" i="1"/>
  <c r="L74" i="1" s="1"/>
  <c r="N74" i="1" s="1"/>
  <c r="J87" i="1"/>
  <c r="L87" i="1" s="1"/>
  <c r="N87" i="1" s="1"/>
  <c r="J12" i="1"/>
  <c r="J55" i="1"/>
  <c r="L55" i="1" s="1"/>
  <c r="N55" i="1" s="1"/>
  <c r="J118" i="1" l="1"/>
  <c r="L12" i="1"/>
  <c r="L118" i="1" l="1"/>
  <c r="N12" i="1"/>
  <c r="N118" i="1" s="1"/>
</calcChain>
</file>

<file path=xl/sharedStrings.xml><?xml version="1.0" encoding="utf-8"?>
<sst xmlns="http://schemas.openxmlformats.org/spreadsheetml/2006/main" count="323" uniqueCount="185">
  <si>
    <t>DEPARTMENT OF FINANCE AND ADMINISTRATION - LOCAL GOVERNMENT DIVISION</t>
  </si>
  <si>
    <t>Law Enforcement Protection Fund Distribution (LEPF) - Municipalities</t>
  </si>
  <si>
    <t>Fiscal Year: July 1, 2021 To June 30, 2022</t>
  </si>
  <si>
    <t>May 31, 2021 FINAL DISTRIBUTION</t>
  </si>
  <si>
    <t>DON'T PRINT COLUMNS L &amp; 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</si>
  <si>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</si>
  <si>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</si>
  <si>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</si>
  <si>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</si>
  <si>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</si>
  <si>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</si>
  <si>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</si>
  <si>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</si>
  <si>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</si>
  <si>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</si>
  <si>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</si>
  <si>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</si>
  <si>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</si>
  <si>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Population</t>
  </si>
  <si>
    <t>LEPF</t>
  </si>
  <si>
    <t>No. of</t>
  </si>
  <si>
    <t>Total @</t>
  </si>
  <si>
    <t>Prorated</t>
  </si>
  <si>
    <t>Total</t>
  </si>
  <si>
    <t>Known Amount to be Reverted to the State from Prior Distributions</t>
  </si>
  <si>
    <t>Net Distribution (if positive) or Balance Still Due to State (if negative)</t>
  </si>
  <si>
    <t>2010 Census</t>
  </si>
  <si>
    <t>Class</t>
  </si>
  <si>
    <t>Base</t>
  </si>
  <si>
    <t>Certified</t>
  </si>
  <si>
    <t>$600 Per</t>
  </si>
  <si>
    <t>Amount</t>
  </si>
  <si>
    <t>Pledges</t>
  </si>
  <si>
    <t>Municipal</t>
  </si>
  <si>
    <t xml:space="preserve"> MUNICIPALITY</t>
  </si>
  <si>
    <t>Muni's</t>
  </si>
  <si>
    <t>[1, 2, or 3]</t>
  </si>
  <si>
    <t>Officers (5)</t>
  </si>
  <si>
    <t>Officer</t>
  </si>
  <si>
    <t>@ 100%</t>
  </si>
  <si>
    <t>Distribution</t>
  </si>
  <si>
    <t>(NMFA)</t>
  </si>
  <si>
    <t>Y</t>
  </si>
  <si>
    <t xml:space="preserve">  Albuquerque (5) &amp; (6)</t>
  </si>
  <si>
    <t xml:space="preserve">  Angel Fire </t>
  </si>
  <si>
    <t xml:space="preserve">  Anthony  (3)</t>
  </si>
  <si>
    <t xml:space="preserve">  Artesia </t>
  </si>
  <si>
    <t xml:space="preserve">  Aztec</t>
  </si>
  <si>
    <t xml:space="preserve">  Belen </t>
  </si>
  <si>
    <t xml:space="preserve">  Bernalillo (5)</t>
  </si>
  <si>
    <t xml:space="preserve">  Bloomfield  </t>
  </si>
  <si>
    <t xml:space="preserve">  Bosque Farms </t>
  </si>
  <si>
    <t xml:space="preserve">  Capitan</t>
  </si>
  <si>
    <t xml:space="preserve">  Carlsbad  </t>
  </si>
  <si>
    <t xml:space="preserve">  Causey (1)</t>
  </si>
  <si>
    <t>N</t>
  </si>
  <si>
    <t>n/a</t>
  </si>
  <si>
    <t xml:space="preserve">MOU with Rio Arriba </t>
  </si>
  <si>
    <t xml:space="preserve">  Chama </t>
  </si>
  <si>
    <t xml:space="preserve">  Cloudcroft </t>
  </si>
  <si>
    <t xml:space="preserve">  Clovis   </t>
  </si>
  <si>
    <t>JPA with Luna</t>
  </si>
  <si>
    <t xml:space="preserve">  Columbus (no appl. rec'd)</t>
  </si>
  <si>
    <t xml:space="preserve">  Corona (1)</t>
  </si>
  <si>
    <t xml:space="preserve">  Corrales   </t>
  </si>
  <si>
    <t xml:space="preserve">  Cuba  </t>
  </si>
  <si>
    <t xml:space="preserve">  Deming  </t>
  </si>
  <si>
    <t xml:space="preserve">JPA with Union </t>
  </si>
  <si>
    <t xml:space="preserve">  Dexter</t>
  </si>
  <si>
    <t xml:space="preserve">  Dora (1)</t>
  </si>
  <si>
    <t>JPA with Colfax</t>
  </si>
  <si>
    <t xml:space="preserve">  Eagle Nest </t>
  </si>
  <si>
    <t xml:space="preserve">  Edgewood </t>
  </si>
  <si>
    <t>JPA with Sierra</t>
  </si>
  <si>
    <t xml:space="preserve">  Elephant Butte</t>
  </si>
  <si>
    <t xml:space="preserve">  Elida </t>
  </si>
  <si>
    <t xml:space="preserve">  Encino (1)</t>
  </si>
  <si>
    <t xml:space="preserve">  Espanola  (4)</t>
  </si>
  <si>
    <t xml:space="preserve">  Estancia    </t>
  </si>
  <si>
    <t xml:space="preserve">  Eunice </t>
  </si>
  <si>
    <t xml:space="preserve">  Farmington </t>
  </si>
  <si>
    <t xml:space="preserve">  Floyd (1)</t>
  </si>
  <si>
    <t xml:space="preserve">  Folsom</t>
  </si>
  <si>
    <t>JPA with De Baca</t>
  </si>
  <si>
    <t xml:space="preserve">  Gallup </t>
  </si>
  <si>
    <t>JPA with Curry</t>
  </si>
  <si>
    <t xml:space="preserve">  Grady</t>
  </si>
  <si>
    <t xml:space="preserve">  Grants </t>
  </si>
  <si>
    <t xml:space="preserve">  Hagerman</t>
  </si>
  <si>
    <t xml:space="preserve">  Hatch</t>
  </si>
  <si>
    <t xml:space="preserve">  Hobbs  (5)</t>
  </si>
  <si>
    <t xml:space="preserve">  Hope  (5)</t>
  </si>
  <si>
    <t xml:space="preserve">  House</t>
  </si>
  <si>
    <t xml:space="preserve">  Jal </t>
  </si>
  <si>
    <t xml:space="preserve">  Jemez Springs </t>
  </si>
  <si>
    <t xml:space="preserve">  Kirtland  (7)</t>
  </si>
  <si>
    <t xml:space="preserve">  Las Cruces  (5)</t>
  </si>
  <si>
    <t xml:space="preserve">  Logan   </t>
  </si>
  <si>
    <t xml:space="preserve">  Lordsburg</t>
  </si>
  <si>
    <t xml:space="preserve">MOU with Bernalillo </t>
  </si>
  <si>
    <t xml:space="preserve">  Los Ranchos </t>
  </si>
  <si>
    <t xml:space="preserve">  Loving  </t>
  </si>
  <si>
    <t xml:space="preserve">  Lovington</t>
  </si>
  <si>
    <t xml:space="preserve">  Maxwell </t>
  </si>
  <si>
    <t xml:space="preserve">  Melrose</t>
  </si>
  <si>
    <t xml:space="preserve">  Moriarty </t>
  </si>
  <si>
    <t xml:space="preserve">MOU with San Miguel </t>
  </si>
  <si>
    <t xml:space="preserve">  Pecos</t>
  </si>
  <si>
    <t xml:space="preserve">JPA with Bosque Farms </t>
  </si>
  <si>
    <t xml:space="preserve">  Peralta (3)</t>
  </si>
  <si>
    <t xml:space="preserve">  Portales</t>
  </si>
  <si>
    <t xml:space="preserve">  Questa  </t>
  </si>
  <si>
    <t xml:space="preserve">  Reserve</t>
  </si>
  <si>
    <t xml:space="preserve">  Rio Communities (7)</t>
  </si>
  <si>
    <t xml:space="preserve">  Roswell</t>
  </si>
  <si>
    <t xml:space="preserve">  Roy (1)</t>
  </si>
  <si>
    <t xml:space="preserve">  Ruidoso (5)</t>
  </si>
  <si>
    <t xml:space="preserve">  Ruidoso Downs (5)</t>
  </si>
  <si>
    <t xml:space="preserve">MOU with Quay </t>
  </si>
  <si>
    <t xml:space="preserve">  San Jon </t>
  </si>
  <si>
    <t xml:space="preserve">  Santa Clara  </t>
  </si>
  <si>
    <t xml:space="preserve">  Santa Fe (4) (5) </t>
  </si>
  <si>
    <t xml:space="preserve">  Silver City </t>
  </si>
  <si>
    <t xml:space="preserve">  Socorro</t>
  </si>
  <si>
    <t xml:space="preserve">  Sunland Park </t>
  </si>
  <si>
    <t xml:space="preserve">  Taos Ski Valley</t>
  </si>
  <si>
    <t xml:space="preserve">  Tatum  </t>
  </si>
  <si>
    <t xml:space="preserve">  Texico</t>
  </si>
  <si>
    <t xml:space="preserve">  Tijeras (1)</t>
  </si>
  <si>
    <t xml:space="preserve">  T or C (5)</t>
  </si>
  <si>
    <t xml:space="preserve">  Tularosa   </t>
  </si>
  <si>
    <t xml:space="preserve">  Vaughn</t>
  </si>
  <si>
    <t xml:space="preserve">  Virden (1)</t>
  </si>
  <si>
    <t xml:space="preserve">JPA with Mora </t>
  </si>
  <si>
    <t xml:space="preserve">  Wagon Mound</t>
  </si>
  <si>
    <t xml:space="preserve">  Willard (1)</t>
  </si>
  <si>
    <t xml:space="preserve">JPA with t or C </t>
  </si>
  <si>
    <t xml:space="preserve">  Williamsburg     </t>
  </si>
  <si>
    <t>TOTALS</t>
  </si>
  <si>
    <t>Notes:</t>
  </si>
  <si>
    <t>(1)  Does the municipality have a police department?  Y = Yes.  N = No.</t>
  </si>
  <si>
    <t xml:space="preserve">     The populations of municipalities not served by a municipal police department are assigned to the county.</t>
  </si>
  <si>
    <t>(2)  Los Alamos has a combined county and municipal government and will receive only one LEPF distribution.</t>
  </si>
  <si>
    <t xml:space="preserve">      (Los Alamos reflected on NM County LEPF distribution)</t>
  </si>
  <si>
    <t>(3)  3,660 of Peralta's population is subtracted from Valencia County due to the entity's incorporation which is reflected in the 2010 Census.</t>
  </si>
  <si>
    <t xml:space="preserve">      9,470 of Anthony's population is subtracted from Dona Ana County due to the entity's incorporation which is reflected in the 2010 Census.</t>
  </si>
  <si>
    <t>(4)  3,250 of Espanola's 10,224 population reside in Santa Fe Co. and are subtracted from Santa Fe's total population in computing the county's net population for LEPF purposes.</t>
  </si>
  <si>
    <t>(5)  Adjustments may have been made to the number of certified officers you reported.  All applications were compared to the "New Mexico Officer</t>
  </si>
  <si>
    <t xml:space="preserve">     Registry" maintained by the Training and Recruiting Division at the New Mexico Department of Public Safety.  Generally, adjustments resulted</t>
  </si>
  <si>
    <t xml:space="preserve">     for officers who have changed departments within the past year.  Newly hired officers must be reported by their current employers</t>
  </si>
  <si>
    <t xml:space="preserve">     to the Training and Recruiting Div. to validate the certifications with that department.  If newly hired officers are not reported,  the officer</t>
  </si>
  <si>
    <t xml:space="preserve">     is listed as "unemployed" by the Training and Recruiting Div. until the officer has been reported.  If an officer is listed as "unemployed"</t>
  </si>
  <si>
    <t xml:space="preserve">     for two years, the officer must be recertified.  To prevent any problems in the future, please make sure the official registry</t>
  </si>
  <si>
    <r>
      <t xml:space="preserve">     at DPS has been updated and is current as of </t>
    </r>
    <r>
      <rPr>
        <b/>
        <sz val="11"/>
        <rFont val="Times New Roman"/>
        <family val="1"/>
      </rPr>
      <t>March 31st</t>
    </r>
    <r>
      <rPr>
        <sz val="11"/>
        <rFont val="Times New Roman"/>
        <family val="1"/>
      </rPr>
      <t xml:space="preserve"> each year.  For more information, you may contact the Training and Recruiting</t>
    </r>
  </si>
  <si>
    <t xml:space="preserve">     Division at 4491 Cerrillos Road, Santa Fe, NM 87505 or by telephone at (505) 827-9276.</t>
  </si>
  <si>
    <t xml:space="preserve">     In some instances, officers were claimed who are no longer certified or no longer employed.  Only certified full-time officers and those who will be certified by July 1 are eligible.</t>
  </si>
  <si>
    <t>(6) Albuquerque Aviation PD has merged back with Albuquerque Police Department (APD).  Certified officers working in aviation are now included in the total APD officer count.</t>
  </si>
  <si>
    <t>(7) There is no population data shown for Kirtland and Rio Communities because they were incorporated after the 2010 Census was published.</t>
  </si>
  <si>
    <t>(8) Initial Determination from May 1, 2020, adjusted on the Final Distribution to include NMFA intercepts for loan agreements for FY2021.</t>
  </si>
  <si>
    <t>NOTE: The 2010 Census population data did not change the classification for any municipality.</t>
  </si>
  <si>
    <t xml:space="preserve">  Bayard </t>
  </si>
  <si>
    <t xml:space="preserve">  Carrizozo</t>
  </si>
  <si>
    <t xml:space="preserve">  Cimarron</t>
  </si>
  <si>
    <t xml:space="preserve">  Hurley </t>
  </si>
  <si>
    <t xml:space="preserve">  Lake Arthur</t>
  </si>
  <si>
    <t xml:space="preserve">  Magdalena </t>
  </si>
  <si>
    <t xml:space="preserve">  Mesilla </t>
  </si>
  <si>
    <t xml:space="preserve">  Mosquero </t>
  </si>
  <si>
    <t xml:space="preserve">  Raton </t>
  </si>
  <si>
    <t xml:space="preserve">  Rio Rancho </t>
  </si>
  <si>
    <t xml:space="preserve">  San Ysidro  </t>
  </si>
  <si>
    <t xml:space="preserve">  Santa Rosa </t>
  </si>
  <si>
    <t xml:space="preserve">  Springer </t>
  </si>
  <si>
    <t xml:space="preserve">  Alamogordo  </t>
  </si>
  <si>
    <t xml:space="preserve">  Clayton </t>
  </si>
  <si>
    <t xml:space="preserve">  Des Moines (5)</t>
  </si>
  <si>
    <t xml:space="preserve">  Ft. Sumner (5)</t>
  </si>
  <si>
    <t xml:space="preserve">  Grenville (5)</t>
  </si>
  <si>
    <t xml:space="preserve">  Las Vegas (5)</t>
  </si>
  <si>
    <t xml:space="preserve">  Los Lunas (5)</t>
  </si>
  <si>
    <t xml:space="preserve">  Milan  (5)</t>
  </si>
  <si>
    <t xml:space="preserve">  Mountainair (5)</t>
  </si>
  <si>
    <t xml:space="preserve">  Red River (5)</t>
  </si>
  <si>
    <t xml:space="preserve">  Taos  </t>
  </si>
  <si>
    <t xml:space="preserve">  Tucumcari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</si>
</sst>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22" x14ac:knownFonts="1">
    <font>
      <sz val="10"/>
      <name val="Arial"/>
    </font>
    <font>
      <sz val="12"/>
      <name val="Helv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 val="double"/>
      <sz val="13"/>
      <color indexed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2"/>
      <color rgb="FF0000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37" fontId="1" fillId="0" borderId="0"/>
    <xf numFmtId="37" fontId="18" fillId="0" borderId="0"/>
  </cellStyleXfs>
  <cellXfs count="100">
    <xf numFmtId="0" fontId="0" fillId="0" borderId="0" xfId="0"/>
    <xf numFmtId="0" fontId="2" fillId="0" borderId="0" xfId="2" applyNumberFormat="1" applyFont="1" applyAlignment="1">
      <alignment horizontal="center"/>
    </xf>
    <xf numFmtId="37" fontId="3" fillId="0" borderId="0" xfId="2" applyFont="1"/>
    <xf numFmtId="37" fontId="2" fillId="0" borderId="0" xfId="2" applyFont="1"/>
    <xf numFmtId="8" fontId="2" fillId="0" borderId="0" xfId="2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/>
    <xf numFmtId="8" fontId="0" fillId="0" borderId="0" xfId="0" applyNumberForma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/>
    </xf>
    <xf numFmtId="8" fontId="12" fillId="0" borderId="2" xfId="0" applyNumberFormat="1" applyFont="1" applyBorder="1" applyAlignment="1">
      <alignment horizontal="center"/>
    </xf>
    <xf numFmtId="8" fontId="12" fillId="0" borderId="3" xfId="0" applyNumberFormat="1" applyFont="1" applyBorder="1" applyAlignment="1">
      <alignment horizontal="center"/>
    </xf>
    <xf numFmtId="0" fontId="2" fillId="3" borderId="0" xfId="2" applyNumberFormat="1" applyFont="1" applyFill="1" applyAlignment="1">
      <alignment horizontal="center"/>
    </xf>
    <xf numFmtId="0" fontId="9" fillId="0" borderId="4" xfId="0" applyFont="1" applyBorder="1"/>
    <xf numFmtId="0" fontId="13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8" fontId="12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8" fontId="12" fillId="0" borderId="7" xfId="0" applyNumberFormat="1" applyFont="1" applyBorder="1" applyAlignment="1">
      <alignment horizontal="center"/>
    </xf>
    <xf numFmtId="8" fontId="12" fillId="0" borderId="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5" xfId="0" applyFont="1" applyBorder="1"/>
    <xf numFmtId="0" fontId="2" fillId="4" borderId="9" xfId="0" applyFont="1" applyFill="1" applyBorder="1"/>
    <xf numFmtId="0" fontId="2" fillId="0" borderId="10" xfId="0" applyFont="1" applyBorder="1" applyAlignment="1">
      <alignment horizontal="center"/>
    </xf>
    <xf numFmtId="165" fontId="2" fillId="0" borderId="10" xfId="1" applyNumberFormat="1" applyFont="1" applyBorder="1"/>
    <xf numFmtId="0" fontId="2" fillId="0" borderId="10" xfId="0" applyFont="1" applyBorder="1"/>
    <xf numFmtId="37" fontId="2" fillId="0" borderId="10" xfId="0" applyNumberFormat="1" applyFont="1" applyBorder="1"/>
    <xf numFmtId="0" fontId="14" fillId="5" borderId="10" xfId="0" applyFont="1" applyFill="1" applyBorder="1"/>
    <xf numFmtId="37" fontId="2" fillId="3" borderId="10" xfId="0" applyNumberFormat="1" applyFont="1" applyFill="1" applyBorder="1"/>
    <xf numFmtId="8" fontId="15" fillId="0" borderId="10" xfId="0" applyNumberFormat="1" applyFont="1" applyBorder="1" applyAlignment="1">
      <alignment horizontal="right"/>
    </xf>
    <xf numFmtId="8" fontId="2" fillId="0" borderId="11" xfId="0" applyNumberFormat="1" applyFont="1" applyBorder="1"/>
    <xf numFmtId="8" fontId="2" fillId="0" borderId="10" xfId="0" applyNumberFormat="1" applyFont="1" applyBorder="1"/>
    <xf numFmtId="0" fontId="14" fillId="3" borderId="0" xfId="2" applyNumberFormat="1" applyFont="1" applyFill="1" applyAlignment="1">
      <alignment horizontal="center"/>
    </xf>
    <xf numFmtId="0" fontId="2" fillId="0" borderId="9" xfId="0" applyFont="1" applyBorder="1"/>
    <xf numFmtId="0" fontId="16" fillId="0" borderId="9" xfId="0" applyFont="1" applyBorder="1"/>
    <xf numFmtId="6" fontId="15" fillId="0" borderId="10" xfId="0" applyNumberFormat="1" applyFont="1" applyBorder="1" applyAlignment="1">
      <alignment horizontal="right"/>
    </xf>
    <xf numFmtId="0" fontId="16" fillId="3" borderId="9" xfId="0" applyFont="1" applyFill="1" applyBorder="1"/>
    <xf numFmtId="8" fontId="15" fillId="3" borderId="10" xfId="0" applyNumberFormat="1" applyFont="1" applyFill="1" applyBorder="1" applyAlignment="1">
      <alignment horizontal="right"/>
    </xf>
    <xf numFmtId="0" fontId="16" fillId="4" borderId="9" xfId="0" applyFont="1" applyFill="1" applyBorder="1"/>
    <xf numFmtId="6" fontId="15" fillId="6" borderId="10" xfId="0" applyNumberFormat="1" applyFont="1" applyFill="1" applyBorder="1" applyAlignment="1">
      <alignment horizontal="right"/>
    </xf>
    <xf numFmtId="0" fontId="2" fillId="3" borderId="9" xfId="0" applyFont="1" applyFill="1" applyBorder="1"/>
    <xf numFmtId="0" fontId="15" fillId="0" borderId="9" xfId="0" applyFont="1" applyBorder="1"/>
    <xf numFmtId="0" fontId="17" fillId="5" borderId="10" xfId="0" applyFont="1" applyFill="1" applyBorder="1" applyAlignment="1">
      <alignment horizontal="right"/>
    </xf>
    <xf numFmtId="37" fontId="19" fillId="7" borderId="12" xfId="3" applyFont="1" applyFill="1" applyBorder="1" applyAlignment="1">
      <alignment horizontal="left"/>
    </xf>
    <xf numFmtId="37" fontId="10" fillId="7" borderId="12" xfId="3" applyFont="1" applyFill="1" applyBorder="1" applyAlignment="1">
      <alignment horizontal="left"/>
    </xf>
    <xf numFmtId="37" fontId="20" fillId="7" borderId="12" xfId="3" applyFont="1" applyFill="1" applyBorder="1" applyAlignment="1">
      <alignment horizontal="left"/>
    </xf>
    <xf numFmtId="0" fontId="14" fillId="5" borderId="10" xfId="0" applyFont="1" applyFill="1" applyBorder="1" applyAlignment="1">
      <alignment horizontal="right"/>
    </xf>
    <xf numFmtId="0" fontId="19" fillId="3" borderId="0" xfId="2" applyNumberFormat="1" applyFont="1" applyFill="1" applyAlignment="1">
      <alignment horizontal="center"/>
    </xf>
    <xf numFmtId="37" fontId="2" fillId="4" borderId="10" xfId="0" applyNumberFormat="1" applyFont="1" applyFill="1" applyBorder="1"/>
    <xf numFmtId="0" fontId="2" fillId="0" borderId="10" xfId="0" applyFont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21" fillId="5" borderId="10" xfId="0" applyFont="1" applyFill="1" applyBorder="1" applyAlignment="1">
      <alignment horizontal="right"/>
    </xf>
    <xf numFmtId="8" fontId="15" fillId="4" borderId="10" xfId="0" applyNumberFormat="1" applyFont="1" applyFill="1" applyBorder="1" applyAlignment="1">
      <alignment horizontal="right"/>
    </xf>
    <xf numFmtId="37" fontId="2" fillId="0" borderId="10" xfId="0" applyNumberFormat="1" applyFont="1" applyBorder="1" applyAlignment="1">
      <alignment horizontal="right"/>
    </xf>
    <xf numFmtId="37" fontId="2" fillId="3" borderId="10" xfId="0" applyNumberFormat="1" applyFont="1" applyFill="1" applyBorder="1" applyAlignment="1">
      <alignment horizontal="right"/>
    </xf>
    <xf numFmtId="0" fontId="14" fillId="8" borderId="10" xfId="0" applyFont="1" applyFill="1" applyBorder="1"/>
    <xf numFmtId="0" fontId="15" fillId="3" borderId="9" xfId="0" applyFont="1" applyFill="1" applyBorder="1"/>
    <xf numFmtId="0" fontId="2" fillId="0" borderId="4" xfId="0" applyFont="1" applyBorder="1"/>
    <xf numFmtId="5" fontId="2" fillId="3" borderId="10" xfId="0" applyNumberFormat="1" applyFont="1" applyFill="1" applyBorder="1"/>
    <xf numFmtId="0" fontId="9" fillId="0" borderId="13" xfId="0" applyFont="1" applyBorder="1"/>
    <xf numFmtId="0" fontId="9" fillId="0" borderId="14" xfId="0" applyFont="1" applyBorder="1"/>
    <xf numFmtId="165" fontId="9" fillId="0" borderId="14" xfId="1" applyNumberFormat="1" applyFont="1" applyFill="1" applyBorder="1"/>
    <xf numFmtId="5" fontId="9" fillId="0" borderId="7" xfId="0" applyNumberFormat="1" applyFont="1" applyBorder="1"/>
    <xf numFmtId="165" fontId="14" fillId="5" borderId="7" xfId="1" applyNumberFormat="1" applyFont="1" applyFill="1" applyBorder="1"/>
    <xf numFmtId="5" fontId="9" fillId="3" borderId="7" xfId="0" applyNumberFormat="1" applyFont="1" applyFill="1" applyBorder="1"/>
    <xf numFmtId="8" fontId="9" fillId="0" borderId="7" xfId="0" applyNumberFormat="1" applyFont="1" applyBorder="1"/>
    <xf numFmtId="8" fontId="9" fillId="0" borderId="8" xfId="0" applyNumberFormat="1" applyFont="1" applyBorder="1"/>
    <xf numFmtId="8" fontId="9" fillId="0" borderId="15" xfId="0" applyNumberFormat="1" applyFont="1" applyBorder="1"/>
    <xf numFmtId="8" fontId="9" fillId="0" borderId="16" xfId="0" applyNumberFormat="1" applyFont="1" applyBorder="1"/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indent="2"/>
    </xf>
    <xf numFmtId="0" fontId="2" fillId="0" borderId="0" xfId="2" quotePrefix="1" applyNumberFormat="1" applyFont="1"/>
    <xf numFmtId="0" fontId="2" fillId="0" borderId="0" xfId="2" applyNumberFormat="1" applyFont="1"/>
    <xf numFmtId="37" fontId="6" fillId="0" borderId="0" xfId="3" applyFont="1"/>
    <xf numFmtId="0" fontId="12" fillId="9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8" fontId="12" fillId="0" borderId="2" xfId="0" applyNumberFormat="1" applyFont="1" applyBorder="1" applyAlignment="1">
      <alignment horizontal="center" wrapText="1"/>
    </xf>
    <xf numFmtId="8" fontId="12" fillId="0" borderId="0" xfId="0" applyNumberFormat="1" applyFont="1" applyAlignment="1">
      <alignment horizontal="center" wrapText="1"/>
    </xf>
    <xf numFmtId="8" fontId="12" fillId="0" borderId="7" xfId="0" applyNumberFormat="1" applyFont="1" applyBorder="1" applyAlignment="1">
      <alignment horizontal="center" wrapText="1"/>
    </xf>
    <xf numFmtId="8" fontId="12" fillId="0" borderId="3" xfId="0" applyNumberFormat="1" applyFont="1" applyBorder="1" applyAlignment="1">
      <alignment horizontal="center" wrapText="1"/>
    </xf>
    <xf numFmtId="8" fontId="12" fillId="0" borderId="5" xfId="0" applyNumberFormat="1" applyFont="1" applyBorder="1" applyAlignment="1">
      <alignment horizontal="center" wrapText="1"/>
    </xf>
    <xf numFmtId="8" fontId="12" fillId="0" borderId="8" xfId="0" applyNumberFormat="1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" xfId="2" xr:uid="{956E1BE4-E418-4960-B10E-4CA7252CC506}"/>
    <cellStyle name="Normal 5" xfId="3" xr:uid="{4B79053F-D113-43AE-8998-C8B2B5788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A-Active-Files/DFA/LEPF/LEPF%202004-2005/LEPF-DIST-M-2003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-2003-04-DISTRIBUTION"/>
      <sheetName val="graph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2429-5A82-4E92-9D0B-839A6AECAAE5}">
  <sheetPr transitionEvaluation="1"/>
  <dimension ref="A2:N148"/>
  <sheetViews>
    <sheetView showGridLines="0" tabSelected="1" topLeftCell="B1" zoomScaleNormal="100" workbookViewId="0">
      <selection activeCell="B108" sqref="B108"/>
    </sheetView>
  </sheetViews>
  <sheetFormatPr defaultColWidth="10.88671875" defaultRowHeight="15.6" x14ac:dyDescent="0.3"/>
  <cols>
    <col min="1" max="1" width="24.6640625" style="1" hidden="1" customWidth="1"/>
    <col min="2" max="2" width="36.88671875" style="3" customWidth="1"/>
    <col min="3" max="3" width="3.6640625" style="3" customWidth="1"/>
    <col min="4" max="4" width="12.33203125" style="3" customWidth="1"/>
    <col min="5" max="5" width="10.33203125" style="3" customWidth="1"/>
    <col min="6" max="6" width="12.5546875" style="3" customWidth="1"/>
    <col min="7" max="7" width="11.109375" style="3" customWidth="1"/>
    <col min="8" max="8" width="15.33203125" style="3" customWidth="1"/>
    <col min="9" max="9" width="13.5546875" style="3" customWidth="1"/>
    <col min="10" max="10" width="15.6640625" style="3" customWidth="1"/>
    <col min="11" max="11" width="12.6640625" style="4" customWidth="1"/>
    <col min="12" max="12" width="17.88671875" style="4" customWidth="1"/>
    <col min="13" max="13" width="17.6640625" style="3" hidden="1" customWidth="1"/>
    <col min="14" max="14" width="17.5546875" style="3" hidden="1" customWidth="1"/>
    <col min="15" max="256" width="10.88671875" style="3"/>
    <col min="257" max="257" width="0" style="3" hidden="1" customWidth="1"/>
    <col min="258" max="258" width="36.88671875" style="3" customWidth="1"/>
    <col min="259" max="259" width="3.6640625" style="3" customWidth="1"/>
    <col min="260" max="260" width="12.33203125" style="3" customWidth="1"/>
    <col min="261" max="261" width="10.33203125" style="3" customWidth="1"/>
    <col min="262" max="262" width="12.5546875" style="3" customWidth="1"/>
    <col min="263" max="263" width="11.109375" style="3" customWidth="1"/>
    <col min="264" max="264" width="15.33203125" style="3" customWidth="1"/>
    <col min="265" max="265" width="13.5546875" style="3" customWidth="1"/>
    <col min="266" max="266" width="15.6640625" style="3" customWidth="1"/>
    <col min="267" max="267" width="11.5546875" style="3" customWidth="1"/>
    <col min="268" max="268" width="17.88671875" style="3" customWidth="1"/>
    <col min="269" max="270" width="0" style="3" hidden="1" customWidth="1"/>
    <col min="271" max="512" width="10.88671875" style="3"/>
    <col min="513" max="513" width="0" style="3" hidden="1" customWidth="1"/>
    <col min="514" max="514" width="36.88671875" style="3" customWidth="1"/>
    <col min="515" max="515" width="3.6640625" style="3" customWidth="1"/>
    <col min="516" max="516" width="12.33203125" style="3" customWidth="1"/>
    <col min="517" max="517" width="10.33203125" style="3" customWidth="1"/>
    <col min="518" max="518" width="12.5546875" style="3" customWidth="1"/>
    <col min="519" max="519" width="11.109375" style="3" customWidth="1"/>
    <col min="520" max="520" width="15.33203125" style="3" customWidth="1"/>
    <col min="521" max="521" width="13.5546875" style="3" customWidth="1"/>
    <col min="522" max="522" width="15.6640625" style="3" customWidth="1"/>
    <col min="523" max="523" width="11.5546875" style="3" customWidth="1"/>
    <col min="524" max="524" width="17.88671875" style="3" customWidth="1"/>
    <col min="525" max="526" width="0" style="3" hidden="1" customWidth="1"/>
    <col min="527" max="768" width="10.88671875" style="3"/>
    <col min="769" max="769" width="0" style="3" hidden="1" customWidth="1"/>
    <col min="770" max="770" width="36.88671875" style="3" customWidth="1"/>
    <col min="771" max="771" width="3.6640625" style="3" customWidth="1"/>
    <col min="772" max="772" width="12.33203125" style="3" customWidth="1"/>
    <col min="773" max="773" width="10.33203125" style="3" customWidth="1"/>
    <col min="774" max="774" width="12.5546875" style="3" customWidth="1"/>
    <col min="775" max="775" width="11.109375" style="3" customWidth="1"/>
    <col min="776" max="776" width="15.33203125" style="3" customWidth="1"/>
    <col min="777" max="777" width="13.5546875" style="3" customWidth="1"/>
    <col min="778" max="778" width="15.6640625" style="3" customWidth="1"/>
    <col min="779" max="779" width="11.5546875" style="3" customWidth="1"/>
    <col min="780" max="780" width="17.88671875" style="3" customWidth="1"/>
    <col min="781" max="782" width="0" style="3" hidden="1" customWidth="1"/>
    <col min="783" max="1024" width="10.88671875" style="3"/>
    <col min="1025" max="1025" width="0" style="3" hidden="1" customWidth="1"/>
    <col min="1026" max="1026" width="36.88671875" style="3" customWidth="1"/>
    <col min="1027" max="1027" width="3.6640625" style="3" customWidth="1"/>
    <col min="1028" max="1028" width="12.33203125" style="3" customWidth="1"/>
    <col min="1029" max="1029" width="10.33203125" style="3" customWidth="1"/>
    <col min="1030" max="1030" width="12.5546875" style="3" customWidth="1"/>
    <col min="1031" max="1031" width="11.109375" style="3" customWidth="1"/>
    <col min="1032" max="1032" width="15.33203125" style="3" customWidth="1"/>
    <col min="1033" max="1033" width="13.5546875" style="3" customWidth="1"/>
    <col min="1034" max="1034" width="15.6640625" style="3" customWidth="1"/>
    <col min="1035" max="1035" width="11.5546875" style="3" customWidth="1"/>
    <col min="1036" max="1036" width="17.88671875" style="3" customWidth="1"/>
    <col min="1037" max="1038" width="0" style="3" hidden="1" customWidth="1"/>
    <col min="1039" max="1280" width="10.88671875" style="3"/>
    <col min="1281" max="1281" width="0" style="3" hidden="1" customWidth="1"/>
    <col min="1282" max="1282" width="36.88671875" style="3" customWidth="1"/>
    <col min="1283" max="1283" width="3.6640625" style="3" customWidth="1"/>
    <col min="1284" max="1284" width="12.33203125" style="3" customWidth="1"/>
    <col min="1285" max="1285" width="10.33203125" style="3" customWidth="1"/>
    <col min="1286" max="1286" width="12.5546875" style="3" customWidth="1"/>
    <col min="1287" max="1287" width="11.109375" style="3" customWidth="1"/>
    <col min="1288" max="1288" width="15.33203125" style="3" customWidth="1"/>
    <col min="1289" max="1289" width="13.5546875" style="3" customWidth="1"/>
    <col min="1290" max="1290" width="15.6640625" style="3" customWidth="1"/>
    <col min="1291" max="1291" width="11.5546875" style="3" customWidth="1"/>
    <col min="1292" max="1292" width="17.88671875" style="3" customWidth="1"/>
    <col min="1293" max="1294" width="0" style="3" hidden="1" customWidth="1"/>
    <col min="1295" max="1536" width="10.88671875" style="3"/>
    <col min="1537" max="1537" width="0" style="3" hidden="1" customWidth="1"/>
    <col min="1538" max="1538" width="36.88671875" style="3" customWidth="1"/>
    <col min="1539" max="1539" width="3.6640625" style="3" customWidth="1"/>
    <col min="1540" max="1540" width="12.33203125" style="3" customWidth="1"/>
    <col min="1541" max="1541" width="10.33203125" style="3" customWidth="1"/>
    <col min="1542" max="1542" width="12.5546875" style="3" customWidth="1"/>
    <col min="1543" max="1543" width="11.109375" style="3" customWidth="1"/>
    <col min="1544" max="1544" width="15.33203125" style="3" customWidth="1"/>
    <col min="1545" max="1545" width="13.5546875" style="3" customWidth="1"/>
    <col min="1546" max="1546" width="15.6640625" style="3" customWidth="1"/>
    <col min="1547" max="1547" width="11.5546875" style="3" customWidth="1"/>
    <col min="1548" max="1548" width="17.88671875" style="3" customWidth="1"/>
    <col min="1549" max="1550" width="0" style="3" hidden="1" customWidth="1"/>
    <col min="1551" max="1792" width="10.88671875" style="3"/>
    <col min="1793" max="1793" width="0" style="3" hidden="1" customWidth="1"/>
    <col min="1794" max="1794" width="36.88671875" style="3" customWidth="1"/>
    <col min="1795" max="1795" width="3.6640625" style="3" customWidth="1"/>
    <col min="1796" max="1796" width="12.33203125" style="3" customWidth="1"/>
    <col min="1797" max="1797" width="10.33203125" style="3" customWidth="1"/>
    <col min="1798" max="1798" width="12.5546875" style="3" customWidth="1"/>
    <col min="1799" max="1799" width="11.109375" style="3" customWidth="1"/>
    <col min="1800" max="1800" width="15.33203125" style="3" customWidth="1"/>
    <col min="1801" max="1801" width="13.5546875" style="3" customWidth="1"/>
    <col min="1802" max="1802" width="15.6640625" style="3" customWidth="1"/>
    <col min="1803" max="1803" width="11.5546875" style="3" customWidth="1"/>
    <col min="1804" max="1804" width="17.88671875" style="3" customWidth="1"/>
    <col min="1805" max="1806" width="0" style="3" hidden="1" customWidth="1"/>
    <col min="1807" max="2048" width="10.88671875" style="3"/>
    <col min="2049" max="2049" width="0" style="3" hidden="1" customWidth="1"/>
    <col min="2050" max="2050" width="36.88671875" style="3" customWidth="1"/>
    <col min="2051" max="2051" width="3.6640625" style="3" customWidth="1"/>
    <col min="2052" max="2052" width="12.33203125" style="3" customWidth="1"/>
    <col min="2053" max="2053" width="10.33203125" style="3" customWidth="1"/>
    <col min="2054" max="2054" width="12.5546875" style="3" customWidth="1"/>
    <col min="2055" max="2055" width="11.109375" style="3" customWidth="1"/>
    <col min="2056" max="2056" width="15.33203125" style="3" customWidth="1"/>
    <col min="2057" max="2057" width="13.5546875" style="3" customWidth="1"/>
    <col min="2058" max="2058" width="15.6640625" style="3" customWidth="1"/>
    <col min="2059" max="2059" width="11.5546875" style="3" customWidth="1"/>
    <col min="2060" max="2060" width="17.88671875" style="3" customWidth="1"/>
    <col min="2061" max="2062" width="0" style="3" hidden="1" customWidth="1"/>
    <col min="2063" max="2304" width="10.88671875" style="3"/>
    <col min="2305" max="2305" width="0" style="3" hidden="1" customWidth="1"/>
    <col min="2306" max="2306" width="36.88671875" style="3" customWidth="1"/>
    <col min="2307" max="2307" width="3.6640625" style="3" customWidth="1"/>
    <col min="2308" max="2308" width="12.33203125" style="3" customWidth="1"/>
    <col min="2309" max="2309" width="10.33203125" style="3" customWidth="1"/>
    <col min="2310" max="2310" width="12.5546875" style="3" customWidth="1"/>
    <col min="2311" max="2311" width="11.109375" style="3" customWidth="1"/>
    <col min="2312" max="2312" width="15.33203125" style="3" customWidth="1"/>
    <col min="2313" max="2313" width="13.5546875" style="3" customWidth="1"/>
    <col min="2314" max="2314" width="15.6640625" style="3" customWidth="1"/>
    <col min="2315" max="2315" width="11.5546875" style="3" customWidth="1"/>
    <col min="2316" max="2316" width="17.88671875" style="3" customWidth="1"/>
    <col min="2317" max="2318" width="0" style="3" hidden="1" customWidth="1"/>
    <col min="2319" max="2560" width="10.88671875" style="3"/>
    <col min="2561" max="2561" width="0" style="3" hidden="1" customWidth="1"/>
    <col min="2562" max="2562" width="36.88671875" style="3" customWidth="1"/>
    <col min="2563" max="2563" width="3.6640625" style="3" customWidth="1"/>
    <col min="2564" max="2564" width="12.33203125" style="3" customWidth="1"/>
    <col min="2565" max="2565" width="10.33203125" style="3" customWidth="1"/>
    <col min="2566" max="2566" width="12.5546875" style="3" customWidth="1"/>
    <col min="2567" max="2567" width="11.109375" style="3" customWidth="1"/>
    <col min="2568" max="2568" width="15.33203125" style="3" customWidth="1"/>
    <col min="2569" max="2569" width="13.5546875" style="3" customWidth="1"/>
    <col min="2570" max="2570" width="15.6640625" style="3" customWidth="1"/>
    <col min="2571" max="2571" width="11.5546875" style="3" customWidth="1"/>
    <col min="2572" max="2572" width="17.88671875" style="3" customWidth="1"/>
    <col min="2573" max="2574" width="0" style="3" hidden="1" customWidth="1"/>
    <col min="2575" max="2816" width="10.88671875" style="3"/>
    <col min="2817" max="2817" width="0" style="3" hidden="1" customWidth="1"/>
    <col min="2818" max="2818" width="36.88671875" style="3" customWidth="1"/>
    <col min="2819" max="2819" width="3.6640625" style="3" customWidth="1"/>
    <col min="2820" max="2820" width="12.33203125" style="3" customWidth="1"/>
    <col min="2821" max="2821" width="10.33203125" style="3" customWidth="1"/>
    <col min="2822" max="2822" width="12.5546875" style="3" customWidth="1"/>
    <col min="2823" max="2823" width="11.109375" style="3" customWidth="1"/>
    <col min="2824" max="2824" width="15.33203125" style="3" customWidth="1"/>
    <col min="2825" max="2825" width="13.5546875" style="3" customWidth="1"/>
    <col min="2826" max="2826" width="15.6640625" style="3" customWidth="1"/>
    <col min="2827" max="2827" width="11.5546875" style="3" customWidth="1"/>
    <col min="2828" max="2828" width="17.88671875" style="3" customWidth="1"/>
    <col min="2829" max="2830" width="0" style="3" hidden="1" customWidth="1"/>
    <col min="2831" max="3072" width="10.88671875" style="3"/>
    <col min="3073" max="3073" width="0" style="3" hidden="1" customWidth="1"/>
    <col min="3074" max="3074" width="36.88671875" style="3" customWidth="1"/>
    <col min="3075" max="3075" width="3.6640625" style="3" customWidth="1"/>
    <col min="3076" max="3076" width="12.33203125" style="3" customWidth="1"/>
    <col min="3077" max="3077" width="10.33203125" style="3" customWidth="1"/>
    <col min="3078" max="3078" width="12.5546875" style="3" customWidth="1"/>
    <col min="3079" max="3079" width="11.109375" style="3" customWidth="1"/>
    <col min="3080" max="3080" width="15.33203125" style="3" customWidth="1"/>
    <col min="3081" max="3081" width="13.5546875" style="3" customWidth="1"/>
    <col min="3082" max="3082" width="15.6640625" style="3" customWidth="1"/>
    <col min="3083" max="3083" width="11.5546875" style="3" customWidth="1"/>
    <col min="3084" max="3084" width="17.88671875" style="3" customWidth="1"/>
    <col min="3085" max="3086" width="0" style="3" hidden="1" customWidth="1"/>
    <col min="3087" max="3328" width="10.88671875" style="3"/>
    <col min="3329" max="3329" width="0" style="3" hidden="1" customWidth="1"/>
    <col min="3330" max="3330" width="36.88671875" style="3" customWidth="1"/>
    <col min="3331" max="3331" width="3.6640625" style="3" customWidth="1"/>
    <col min="3332" max="3332" width="12.33203125" style="3" customWidth="1"/>
    <col min="3333" max="3333" width="10.33203125" style="3" customWidth="1"/>
    <col min="3334" max="3334" width="12.5546875" style="3" customWidth="1"/>
    <col min="3335" max="3335" width="11.109375" style="3" customWidth="1"/>
    <col min="3336" max="3336" width="15.33203125" style="3" customWidth="1"/>
    <col min="3337" max="3337" width="13.5546875" style="3" customWidth="1"/>
    <col min="3338" max="3338" width="15.6640625" style="3" customWidth="1"/>
    <col min="3339" max="3339" width="11.5546875" style="3" customWidth="1"/>
    <col min="3340" max="3340" width="17.88671875" style="3" customWidth="1"/>
    <col min="3341" max="3342" width="0" style="3" hidden="1" customWidth="1"/>
    <col min="3343" max="3584" width="10.88671875" style="3"/>
    <col min="3585" max="3585" width="0" style="3" hidden="1" customWidth="1"/>
    <col min="3586" max="3586" width="36.88671875" style="3" customWidth="1"/>
    <col min="3587" max="3587" width="3.6640625" style="3" customWidth="1"/>
    <col min="3588" max="3588" width="12.33203125" style="3" customWidth="1"/>
    <col min="3589" max="3589" width="10.33203125" style="3" customWidth="1"/>
    <col min="3590" max="3590" width="12.5546875" style="3" customWidth="1"/>
    <col min="3591" max="3591" width="11.109375" style="3" customWidth="1"/>
    <col min="3592" max="3592" width="15.33203125" style="3" customWidth="1"/>
    <col min="3593" max="3593" width="13.5546875" style="3" customWidth="1"/>
    <col min="3594" max="3594" width="15.6640625" style="3" customWidth="1"/>
    <col min="3595" max="3595" width="11.5546875" style="3" customWidth="1"/>
    <col min="3596" max="3596" width="17.88671875" style="3" customWidth="1"/>
    <col min="3597" max="3598" width="0" style="3" hidden="1" customWidth="1"/>
    <col min="3599" max="3840" width="10.88671875" style="3"/>
    <col min="3841" max="3841" width="0" style="3" hidden="1" customWidth="1"/>
    <col min="3842" max="3842" width="36.88671875" style="3" customWidth="1"/>
    <col min="3843" max="3843" width="3.6640625" style="3" customWidth="1"/>
    <col min="3844" max="3844" width="12.33203125" style="3" customWidth="1"/>
    <col min="3845" max="3845" width="10.33203125" style="3" customWidth="1"/>
    <col min="3846" max="3846" width="12.5546875" style="3" customWidth="1"/>
    <col min="3847" max="3847" width="11.109375" style="3" customWidth="1"/>
    <col min="3848" max="3848" width="15.33203125" style="3" customWidth="1"/>
    <col min="3849" max="3849" width="13.5546875" style="3" customWidth="1"/>
    <col min="3850" max="3850" width="15.6640625" style="3" customWidth="1"/>
    <col min="3851" max="3851" width="11.5546875" style="3" customWidth="1"/>
    <col min="3852" max="3852" width="17.88671875" style="3" customWidth="1"/>
    <col min="3853" max="3854" width="0" style="3" hidden="1" customWidth="1"/>
    <col min="3855" max="4096" width="10.88671875" style="3"/>
    <col min="4097" max="4097" width="0" style="3" hidden="1" customWidth="1"/>
    <col min="4098" max="4098" width="36.88671875" style="3" customWidth="1"/>
    <col min="4099" max="4099" width="3.6640625" style="3" customWidth="1"/>
    <col min="4100" max="4100" width="12.33203125" style="3" customWidth="1"/>
    <col min="4101" max="4101" width="10.33203125" style="3" customWidth="1"/>
    <col min="4102" max="4102" width="12.5546875" style="3" customWidth="1"/>
    <col min="4103" max="4103" width="11.109375" style="3" customWidth="1"/>
    <col min="4104" max="4104" width="15.33203125" style="3" customWidth="1"/>
    <col min="4105" max="4105" width="13.5546875" style="3" customWidth="1"/>
    <col min="4106" max="4106" width="15.6640625" style="3" customWidth="1"/>
    <col min="4107" max="4107" width="11.5546875" style="3" customWidth="1"/>
    <col min="4108" max="4108" width="17.88671875" style="3" customWidth="1"/>
    <col min="4109" max="4110" width="0" style="3" hidden="1" customWidth="1"/>
    <col min="4111" max="4352" width="10.88671875" style="3"/>
    <col min="4353" max="4353" width="0" style="3" hidden="1" customWidth="1"/>
    <col min="4354" max="4354" width="36.88671875" style="3" customWidth="1"/>
    <col min="4355" max="4355" width="3.6640625" style="3" customWidth="1"/>
    <col min="4356" max="4356" width="12.33203125" style="3" customWidth="1"/>
    <col min="4357" max="4357" width="10.33203125" style="3" customWidth="1"/>
    <col min="4358" max="4358" width="12.5546875" style="3" customWidth="1"/>
    <col min="4359" max="4359" width="11.109375" style="3" customWidth="1"/>
    <col min="4360" max="4360" width="15.33203125" style="3" customWidth="1"/>
    <col min="4361" max="4361" width="13.5546875" style="3" customWidth="1"/>
    <col min="4362" max="4362" width="15.6640625" style="3" customWidth="1"/>
    <col min="4363" max="4363" width="11.5546875" style="3" customWidth="1"/>
    <col min="4364" max="4364" width="17.88671875" style="3" customWidth="1"/>
    <col min="4365" max="4366" width="0" style="3" hidden="1" customWidth="1"/>
    <col min="4367" max="4608" width="10.88671875" style="3"/>
    <col min="4609" max="4609" width="0" style="3" hidden="1" customWidth="1"/>
    <col min="4610" max="4610" width="36.88671875" style="3" customWidth="1"/>
    <col min="4611" max="4611" width="3.6640625" style="3" customWidth="1"/>
    <col min="4612" max="4612" width="12.33203125" style="3" customWidth="1"/>
    <col min="4613" max="4613" width="10.33203125" style="3" customWidth="1"/>
    <col min="4614" max="4614" width="12.5546875" style="3" customWidth="1"/>
    <col min="4615" max="4615" width="11.109375" style="3" customWidth="1"/>
    <col min="4616" max="4616" width="15.33203125" style="3" customWidth="1"/>
    <col min="4617" max="4617" width="13.5546875" style="3" customWidth="1"/>
    <col min="4618" max="4618" width="15.6640625" style="3" customWidth="1"/>
    <col min="4619" max="4619" width="11.5546875" style="3" customWidth="1"/>
    <col min="4620" max="4620" width="17.88671875" style="3" customWidth="1"/>
    <col min="4621" max="4622" width="0" style="3" hidden="1" customWidth="1"/>
    <col min="4623" max="4864" width="10.88671875" style="3"/>
    <col min="4865" max="4865" width="0" style="3" hidden="1" customWidth="1"/>
    <col min="4866" max="4866" width="36.88671875" style="3" customWidth="1"/>
    <col min="4867" max="4867" width="3.6640625" style="3" customWidth="1"/>
    <col min="4868" max="4868" width="12.33203125" style="3" customWidth="1"/>
    <col min="4869" max="4869" width="10.33203125" style="3" customWidth="1"/>
    <col min="4870" max="4870" width="12.5546875" style="3" customWidth="1"/>
    <col min="4871" max="4871" width="11.109375" style="3" customWidth="1"/>
    <col min="4872" max="4872" width="15.33203125" style="3" customWidth="1"/>
    <col min="4873" max="4873" width="13.5546875" style="3" customWidth="1"/>
    <col min="4874" max="4874" width="15.6640625" style="3" customWidth="1"/>
    <col min="4875" max="4875" width="11.5546875" style="3" customWidth="1"/>
    <col min="4876" max="4876" width="17.88671875" style="3" customWidth="1"/>
    <col min="4877" max="4878" width="0" style="3" hidden="1" customWidth="1"/>
    <col min="4879" max="5120" width="10.88671875" style="3"/>
    <col min="5121" max="5121" width="0" style="3" hidden="1" customWidth="1"/>
    <col min="5122" max="5122" width="36.88671875" style="3" customWidth="1"/>
    <col min="5123" max="5123" width="3.6640625" style="3" customWidth="1"/>
    <col min="5124" max="5124" width="12.33203125" style="3" customWidth="1"/>
    <col min="5125" max="5125" width="10.33203125" style="3" customWidth="1"/>
    <col min="5126" max="5126" width="12.5546875" style="3" customWidth="1"/>
    <col min="5127" max="5127" width="11.109375" style="3" customWidth="1"/>
    <col min="5128" max="5128" width="15.33203125" style="3" customWidth="1"/>
    <col min="5129" max="5129" width="13.5546875" style="3" customWidth="1"/>
    <col min="5130" max="5130" width="15.6640625" style="3" customWidth="1"/>
    <col min="5131" max="5131" width="11.5546875" style="3" customWidth="1"/>
    <col min="5132" max="5132" width="17.88671875" style="3" customWidth="1"/>
    <col min="5133" max="5134" width="0" style="3" hidden="1" customWidth="1"/>
    <col min="5135" max="5376" width="10.88671875" style="3"/>
    <col min="5377" max="5377" width="0" style="3" hidden="1" customWidth="1"/>
    <col min="5378" max="5378" width="36.88671875" style="3" customWidth="1"/>
    <col min="5379" max="5379" width="3.6640625" style="3" customWidth="1"/>
    <col min="5380" max="5380" width="12.33203125" style="3" customWidth="1"/>
    <col min="5381" max="5381" width="10.33203125" style="3" customWidth="1"/>
    <col min="5382" max="5382" width="12.5546875" style="3" customWidth="1"/>
    <col min="5383" max="5383" width="11.109375" style="3" customWidth="1"/>
    <col min="5384" max="5384" width="15.33203125" style="3" customWidth="1"/>
    <col min="5385" max="5385" width="13.5546875" style="3" customWidth="1"/>
    <col min="5386" max="5386" width="15.6640625" style="3" customWidth="1"/>
    <col min="5387" max="5387" width="11.5546875" style="3" customWidth="1"/>
    <col min="5388" max="5388" width="17.88671875" style="3" customWidth="1"/>
    <col min="5389" max="5390" width="0" style="3" hidden="1" customWidth="1"/>
    <col min="5391" max="5632" width="10.88671875" style="3"/>
    <col min="5633" max="5633" width="0" style="3" hidden="1" customWidth="1"/>
    <col min="5634" max="5634" width="36.88671875" style="3" customWidth="1"/>
    <col min="5635" max="5635" width="3.6640625" style="3" customWidth="1"/>
    <col min="5636" max="5636" width="12.33203125" style="3" customWidth="1"/>
    <col min="5637" max="5637" width="10.33203125" style="3" customWidth="1"/>
    <col min="5638" max="5638" width="12.5546875" style="3" customWidth="1"/>
    <col min="5639" max="5639" width="11.109375" style="3" customWidth="1"/>
    <col min="5640" max="5640" width="15.33203125" style="3" customWidth="1"/>
    <col min="5641" max="5641" width="13.5546875" style="3" customWidth="1"/>
    <col min="5642" max="5642" width="15.6640625" style="3" customWidth="1"/>
    <col min="5643" max="5643" width="11.5546875" style="3" customWidth="1"/>
    <col min="5644" max="5644" width="17.88671875" style="3" customWidth="1"/>
    <col min="5645" max="5646" width="0" style="3" hidden="1" customWidth="1"/>
    <col min="5647" max="5888" width="10.88671875" style="3"/>
    <col min="5889" max="5889" width="0" style="3" hidden="1" customWidth="1"/>
    <col min="5890" max="5890" width="36.88671875" style="3" customWidth="1"/>
    <col min="5891" max="5891" width="3.6640625" style="3" customWidth="1"/>
    <col min="5892" max="5892" width="12.33203125" style="3" customWidth="1"/>
    <col min="5893" max="5893" width="10.33203125" style="3" customWidth="1"/>
    <col min="5894" max="5894" width="12.5546875" style="3" customWidth="1"/>
    <col min="5895" max="5895" width="11.109375" style="3" customWidth="1"/>
    <col min="5896" max="5896" width="15.33203125" style="3" customWidth="1"/>
    <col min="5897" max="5897" width="13.5546875" style="3" customWidth="1"/>
    <col min="5898" max="5898" width="15.6640625" style="3" customWidth="1"/>
    <col min="5899" max="5899" width="11.5546875" style="3" customWidth="1"/>
    <col min="5900" max="5900" width="17.88671875" style="3" customWidth="1"/>
    <col min="5901" max="5902" width="0" style="3" hidden="1" customWidth="1"/>
    <col min="5903" max="6144" width="10.88671875" style="3"/>
    <col min="6145" max="6145" width="0" style="3" hidden="1" customWidth="1"/>
    <col min="6146" max="6146" width="36.88671875" style="3" customWidth="1"/>
    <col min="6147" max="6147" width="3.6640625" style="3" customWidth="1"/>
    <col min="6148" max="6148" width="12.33203125" style="3" customWidth="1"/>
    <col min="6149" max="6149" width="10.33203125" style="3" customWidth="1"/>
    <col min="6150" max="6150" width="12.5546875" style="3" customWidth="1"/>
    <col min="6151" max="6151" width="11.109375" style="3" customWidth="1"/>
    <col min="6152" max="6152" width="15.33203125" style="3" customWidth="1"/>
    <col min="6153" max="6153" width="13.5546875" style="3" customWidth="1"/>
    <col min="6154" max="6154" width="15.6640625" style="3" customWidth="1"/>
    <col min="6155" max="6155" width="11.5546875" style="3" customWidth="1"/>
    <col min="6156" max="6156" width="17.88671875" style="3" customWidth="1"/>
    <col min="6157" max="6158" width="0" style="3" hidden="1" customWidth="1"/>
    <col min="6159" max="6400" width="10.88671875" style="3"/>
    <col min="6401" max="6401" width="0" style="3" hidden="1" customWidth="1"/>
    <col min="6402" max="6402" width="36.88671875" style="3" customWidth="1"/>
    <col min="6403" max="6403" width="3.6640625" style="3" customWidth="1"/>
    <col min="6404" max="6404" width="12.33203125" style="3" customWidth="1"/>
    <col min="6405" max="6405" width="10.33203125" style="3" customWidth="1"/>
    <col min="6406" max="6406" width="12.5546875" style="3" customWidth="1"/>
    <col min="6407" max="6407" width="11.109375" style="3" customWidth="1"/>
    <col min="6408" max="6408" width="15.33203125" style="3" customWidth="1"/>
    <col min="6409" max="6409" width="13.5546875" style="3" customWidth="1"/>
    <col min="6410" max="6410" width="15.6640625" style="3" customWidth="1"/>
    <col min="6411" max="6411" width="11.5546875" style="3" customWidth="1"/>
    <col min="6412" max="6412" width="17.88671875" style="3" customWidth="1"/>
    <col min="6413" max="6414" width="0" style="3" hidden="1" customWidth="1"/>
    <col min="6415" max="6656" width="10.88671875" style="3"/>
    <col min="6657" max="6657" width="0" style="3" hidden="1" customWidth="1"/>
    <col min="6658" max="6658" width="36.88671875" style="3" customWidth="1"/>
    <col min="6659" max="6659" width="3.6640625" style="3" customWidth="1"/>
    <col min="6660" max="6660" width="12.33203125" style="3" customWidth="1"/>
    <col min="6661" max="6661" width="10.33203125" style="3" customWidth="1"/>
    <col min="6662" max="6662" width="12.5546875" style="3" customWidth="1"/>
    <col min="6663" max="6663" width="11.109375" style="3" customWidth="1"/>
    <col min="6664" max="6664" width="15.33203125" style="3" customWidth="1"/>
    <col min="6665" max="6665" width="13.5546875" style="3" customWidth="1"/>
    <col min="6666" max="6666" width="15.6640625" style="3" customWidth="1"/>
    <col min="6667" max="6667" width="11.5546875" style="3" customWidth="1"/>
    <col min="6668" max="6668" width="17.88671875" style="3" customWidth="1"/>
    <col min="6669" max="6670" width="0" style="3" hidden="1" customWidth="1"/>
    <col min="6671" max="6912" width="10.88671875" style="3"/>
    <col min="6913" max="6913" width="0" style="3" hidden="1" customWidth="1"/>
    <col min="6914" max="6914" width="36.88671875" style="3" customWidth="1"/>
    <col min="6915" max="6915" width="3.6640625" style="3" customWidth="1"/>
    <col min="6916" max="6916" width="12.33203125" style="3" customWidth="1"/>
    <col min="6917" max="6917" width="10.33203125" style="3" customWidth="1"/>
    <col min="6918" max="6918" width="12.5546875" style="3" customWidth="1"/>
    <col min="6919" max="6919" width="11.109375" style="3" customWidth="1"/>
    <col min="6920" max="6920" width="15.33203125" style="3" customWidth="1"/>
    <col min="6921" max="6921" width="13.5546875" style="3" customWidth="1"/>
    <col min="6922" max="6922" width="15.6640625" style="3" customWidth="1"/>
    <col min="6923" max="6923" width="11.5546875" style="3" customWidth="1"/>
    <col min="6924" max="6924" width="17.88671875" style="3" customWidth="1"/>
    <col min="6925" max="6926" width="0" style="3" hidden="1" customWidth="1"/>
    <col min="6927" max="7168" width="10.88671875" style="3"/>
    <col min="7169" max="7169" width="0" style="3" hidden="1" customWidth="1"/>
    <col min="7170" max="7170" width="36.88671875" style="3" customWidth="1"/>
    <col min="7171" max="7171" width="3.6640625" style="3" customWidth="1"/>
    <col min="7172" max="7172" width="12.33203125" style="3" customWidth="1"/>
    <col min="7173" max="7173" width="10.33203125" style="3" customWidth="1"/>
    <col min="7174" max="7174" width="12.5546875" style="3" customWidth="1"/>
    <col min="7175" max="7175" width="11.109375" style="3" customWidth="1"/>
    <col min="7176" max="7176" width="15.33203125" style="3" customWidth="1"/>
    <col min="7177" max="7177" width="13.5546875" style="3" customWidth="1"/>
    <col min="7178" max="7178" width="15.6640625" style="3" customWidth="1"/>
    <col min="7179" max="7179" width="11.5546875" style="3" customWidth="1"/>
    <col min="7180" max="7180" width="17.88671875" style="3" customWidth="1"/>
    <col min="7181" max="7182" width="0" style="3" hidden="1" customWidth="1"/>
    <col min="7183" max="7424" width="10.88671875" style="3"/>
    <col min="7425" max="7425" width="0" style="3" hidden="1" customWidth="1"/>
    <col min="7426" max="7426" width="36.88671875" style="3" customWidth="1"/>
    <col min="7427" max="7427" width="3.6640625" style="3" customWidth="1"/>
    <col min="7428" max="7428" width="12.33203125" style="3" customWidth="1"/>
    <col min="7429" max="7429" width="10.33203125" style="3" customWidth="1"/>
    <col min="7430" max="7430" width="12.5546875" style="3" customWidth="1"/>
    <col min="7431" max="7431" width="11.109375" style="3" customWidth="1"/>
    <col min="7432" max="7432" width="15.33203125" style="3" customWidth="1"/>
    <col min="7433" max="7433" width="13.5546875" style="3" customWidth="1"/>
    <col min="7434" max="7434" width="15.6640625" style="3" customWidth="1"/>
    <col min="7435" max="7435" width="11.5546875" style="3" customWidth="1"/>
    <col min="7436" max="7436" width="17.88671875" style="3" customWidth="1"/>
    <col min="7437" max="7438" width="0" style="3" hidden="1" customWidth="1"/>
    <col min="7439" max="7680" width="10.88671875" style="3"/>
    <col min="7681" max="7681" width="0" style="3" hidden="1" customWidth="1"/>
    <col min="7682" max="7682" width="36.88671875" style="3" customWidth="1"/>
    <col min="7683" max="7683" width="3.6640625" style="3" customWidth="1"/>
    <col min="7684" max="7684" width="12.33203125" style="3" customWidth="1"/>
    <col min="7685" max="7685" width="10.33203125" style="3" customWidth="1"/>
    <col min="7686" max="7686" width="12.5546875" style="3" customWidth="1"/>
    <col min="7687" max="7687" width="11.109375" style="3" customWidth="1"/>
    <col min="7688" max="7688" width="15.33203125" style="3" customWidth="1"/>
    <col min="7689" max="7689" width="13.5546875" style="3" customWidth="1"/>
    <col min="7690" max="7690" width="15.6640625" style="3" customWidth="1"/>
    <col min="7691" max="7691" width="11.5546875" style="3" customWidth="1"/>
    <col min="7692" max="7692" width="17.88671875" style="3" customWidth="1"/>
    <col min="7693" max="7694" width="0" style="3" hidden="1" customWidth="1"/>
    <col min="7695" max="7936" width="10.88671875" style="3"/>
    <col min="7937" max="7937" width="0" style="3" hidden="1" customWidth="1"/>
    <col min="7938" max="7938" width="36.88671875" style="3" customWidth="1"/>
    <col min="7939" max="7939" width="3.6640625" style="3" customWidth="1"/>
    <col min="7940" max="7940" width="12.33203125" style="3" customWidth="1"/>
    <col min="7941" max="7941" width="10.33203125" style="3" customWidth="1"/>
    <col min="7942" max="7942" width="12.5546875" style="3" customWidth="1"/>
    <col min="7943" max="7943" width="11.109375" style="3" customWidth="1"/>
    <col min="7944" max="7944" width="15.33203125" style="3" customWidth="1"/>
    <col min="7945" max="7945" width="13.5546875" style="3" customWidth="1"/>
    <col min="7946" max="7946" width="15.6640625" style="3" customWidth="1"/>
    <col min="7947" max="7947" width="11.5546875" style="3" customWidth="1"/>
    <col min="7948" max="7948" width="17.88671875" style="3" customWidth="1"/>
    <col min="7949" max="7950" width="0" style="3" hidden="1" customWidth="1"/>
    <col min="7951" max="8192" width="10.88671875" style="3"/>
    <col min="8193" max="8193" width="0" style="3" hidden="1" customWidth="1"/>
    <col min="8194" max="8194" width="36.88671875" style="3" customWidth="1"/>
    <col min="8195" max="8195" width="3.6640625" style="3" customWidth="1"/>
    <col min="8196" max="8196" width="12.33203125" style="3" customWidth="1"/>
    <col min="8197" max="8197" width="10.33203125" style="3" customWidth="1"/>
    <col min="8198" max="8198" width="12.5546875" style="3" customWidth="1"/>
    <col min="8199" max="8199" width="11.109375" style="3" customWidth="1"/>
    <col min="8200" max="8200" width="15.33203125" style="3" customWidth="1"/>
    <col min="8201" max="8201" width="13.5546875" style="3" customWidth="1"/>
    <col min="8202" max="8202" width="15.6640625" style="3" customWidth="1"/>
    <col min="8203" max="8203" width="11.5546875" style="3" customWidth="1"/>
    <col min="8204" max="8204" width="17.88671875" style="3" customWidth="1"/>
    <col min="8205" max="8206" width="0" style="3" hidden="1" customWidth="1"/>
    <col min="8207" max="8448" width="10.88671875" style="3"/>
    <col min="8449" max="8449" width="0" style="3" hidden="1" customWidth="1"/>
    <col min="8450" max="8450" width="36.88671875" style="3" customWidth="1"/>
    <col min="8451" max="8451" width="3.6640625" style="3" customWidth="1"/>
    <col min="8452" max="8452" width="12.33203125" style="3" customWidth="1"/>
    <col min="8453" max="8453" width="10.33203125" style="3" customWidth="1"/>
    <col min="8454" max="8454" width="12.5546875" style="3" customWidth="1"/>
    <col min="8455" max="8455" width="11.109375" style="3" customWidth="1"/>
    <col min="8456" max="8456" width="15.33203125" style="3" customWidth="1"/>
    <col min="8457" max="8457" width="13.5546875" style="3" customWidth="1"/>
    <col min="8458" max="8458" width="15.6640625" style="3" customWidth="1"/>
    <col min="8459" max="8459" width="11.5546875" style="3" customWidth="1"/>
    <col min="8460" max="8460" width="17.88671875" style="3" customWidth="1"/>
    <col min="8461" max="8462" width="0" style="3" hidden="1" customWidth="1"/>
    <col min="8463" max="8704" width="10.88671875" style="3"/>
    <col min="8705" max="8705" width="0" style="3" hidden="1" customWidth="1"/>
    <col min="8706" max="8706" width="36.88671875" style="3" customWidth="1"/>
    <col min="8707" max="8707" width="3.6640625" style="3" customWidth="1"/>
    <col min="8708" max="8708" width="12.33203125" style="3" customWidth="1"/>
    <col min="8709" max="8709" width="10.33203125" style="3" customWidth="1"/>
    <col min="8710" max="8710" width="12.5546875" style="3" customWidth="1"/>
    <col min="8711" max="8711" width="11.109375" style="3" customWidth="1"/>
    <col min="8712" max="8712" width="15.33203125" style="3" customWidth="1"/>
    <col min="8713" max="8713" width="13.5546875" style="3" customWidth="1"/>
    <col min="8714" max="8714" width="15.6640625" style="3" customWidth="1"/>
    <col min="8715" max="8715" width="11.5546875" style="3" customWidth="1"/>
    <col min="8716" max="8716" width="17.88671875" style="3" customWidth="1"/>
    <col min="8717" max="8718" width="0" style="3" hidden="1" customWidth="1"/>
    <col min="8719" max="8960" width="10.88671875" style="3"/>
    <col min="8961" max="8961" width="0" style="3" hidden="1" customWidth="1"/>
    <col min="8962" max="8962" width="36.88671875" style="3" customWidth="1"/>
    <col min="8963" max="8963" width="3.6640625" style="3" customWidth="1"/>
    <col min="8964" max="8964" width="12.33203125" style="3" customWidth="1"/>
    <col min="8965" max="8965" width="10.33203125" style="3" customWidth="1"/>
    <col min="8966" max="8966" width="12.5546875" style="3" customWidth="1"/>
    <col min="8967" max="8967" width="11.109375" style="3" customWidth="1"/>
    <col min="8968" max="8968" width="15.33203125" style="3" customWidth="1"/>
    <col min="8969" max="8969" width="13.5546875" style="3" customWidth="1"/>
    <col min="8970" max="8970" width="15.6640625" style="3" customWidth="1"/>
    <col min="8971" max="8971" width="11.5546875" style="3" customWidth="1"/>
    <col min="8972" max="8972" width="17.88671875" style="3" customWidth="1"/>
    <col min="8973" max="8974" width="0" style="3" hidden="1" customWidth="1"/>
    <col min="8975" max="9216" width="10.88671875" style="3"/>
    <col min="9217" max="9217" width="0" style="3" hidden="1" customWidth="1"/>
    <col min="9218" max="9218" width="36.88671875" style="3" customWidth="1"/>
    <col min="9219" max="9219" width="3.6640625" style="3" customWidth="1"/>
    <col min="9220" max="9220" width="12.33203125" style="3" customWidth="1"/>
    <col min="9221" max="9221" width="10.33203125" style="3" customWidth="1"/>
    <col min="9222" max="9222" width="12.5546875" style="3" customWidth="1"/>
    <col min="9223" max="9223" width="11.109375" style="3" customWidth="1"/>
    <col min="9224" max="9224" width="15.33203125" style="3" customWidth="1"/>
    <col min="9225" max="9225" width="13.5546875" style="3" customWidth="1"/>
    <col min="9226" max="9226" width="15.6640625" style="3" customWidth="1"/>
    <col min="9227" max="9227" width="11.5546875" style="3" customWidth="1"/>
    <col min="9228" max="9228" width="17.88671875" style="3" customWidth="1"/>
    <col min="9229" max="9230" width="0" style="3" hidden="1" customWidth="1"/>
    <col min="9231" max="9472" width="10.88671875" style="3"/>
    <col min="9473" max="9473" width="0" style="3" hidden="1" customWidth="1"/>
    <col min="9474" max="9474" width="36.88671875" style="3" customWidth="1"/>
    <col min="9475" max="9475" width="3.6640625" style="3" customWidth="1"/>
    <col min="9476" max="9476" width="12.33203125" style="3" customWidth="1"/>
    <col min="9477" max="9477" width="10.33203125" style="3" customWidth="1"/>
    <col min="9478" max="9478" width="12.5546875" style="3" customWidth="1"/>
    <col min="9479" max="9479" width="11.109375" style="3" customWidth="1"/>
    <col min="9480" max="9480" width="15.33203125" style="3" customWidth="1"/>
    <col min="9481" max="9481" width="13.5546875" style="3" customWidth="1"/>
    <col min="9482" max="9482" width="15.6640625" style="3" customWidth="1"/>
    <col min="9483" max="9483" width="11.5546875" style="3" customWidth="1"/>
    <col min="9484" max="9484" width="17.88671875" style="3" customWidth="1"/>
    <col min="9485" max="9486" width="0" style="3" hidden="1" customWidth="1"/>
    <col min="9487" max="9728" width="10.88671875" style="3"/>
    <col min="9729" max="9729" width="0" style="3" hidden="1" customWidth="1"/>
    <col min="9730" max="9730" width="36.88671875" style="3" customWidth="1"/>
    <col min="9731" max="9731" width="3.6640625" style="3" customWidth="1"/>
    <col min="9732" max="9732" width="12.33203125" style="3" customWidth="1"/>
    <col min="9733" max="9733" width="10.33203125" style="3" customWidth="1"/>
    <col min="9734" max="9734" width="12.5546875" style="3" customWidth="1"/>
    <col min="9735" max="9735" width="11.109375" style="3" customWidth="1"/>
    <col min="9736" max="9736" width="15.33203125" style="3" customWidth="1"/>
    <col min="9737" max="9737" width="13.5546875" style="3" customWidth="1"/>
    <col min="9738" max="9738" width="15.6640625" style="3" customWidth="1"/>
    <col min="9739" max="9739" width="11.5546875" style="3" customWidth="1"/>
    <col min="9740" max="9740" width="17.88671875" style="3" customWidth="1"/>
    <col min="9741" max="9742" width="0" style="3" hidden="1" customWidth="1"/>
    <col min="9743" max="9984" width="10.88671875" style="3"/>
    <col min="9985" max="9985" width="0" style="3" hidden="1" customWidth="1"/>
    <col min="9986" max="9986" width="36.88671875" style="3" customWidth="1"/>
    <col min="9987" max="9987" width="3.6640625" style="3" customWidth="1"/>
    <col min="9988" max="9988" width="12.33203125" style="3" customWidth="1"/>
    <col min="9989" max="9989" width="10.33203125" style="3" customWidth="1"/>
    <col min="9990" max="9990" width="12.5546875" style="3" customWidth="1"/>
    <col min="9991" max="9991" width="11.109375" style="3" customWidth="1"/>
    <col min="9992" max="9992" width="15.33203125" style="3" customWidth="1"/>
    <col min="9993" max="9993" width="13.5546875" style="3" customWidth="1"/>
    <col min="9994" max="9994" width="15.6640625" style="3" customWidth="1"/>
    <col min="9995" max="9995" width="11.5546875" style="3" customWidth="1"/>
    <col min="9996" max="9996" width="17.88671875" style="3" customWidth="1"/>
    <col min="9997" max="9998" width="0" style="3" hidden="1" customWidth="1"/>
    <col min="9999" max="10240" width="10.88671875" style="3"/>
    <col min="10241" max="10241" width="0" style="3" hidden="1" customWidth="1"/>
    <col min="10242" max="10242" width="36.88671875" style="3" customWidth="1"/>
    <col min="10243" max="10243" width="3.6640625" style="3" customWidth="1"/>
    <col min="10244" max="10244" width="12.33203125" style="3" customWidth="1"/>
    <col min="10245" max="10245" width="10.33203125" style="3" customWidth="1"/>
    <col min="10246" max="10246" width="12.5546875" style="3" customWidth="1"/>
    <col min="10247" max="10247" width="11.109375" style="3" customWidth="1"/>
    <col min="10248" max="10248" width="15.33203125" style="3" customWidth="1"/>
    <col min="10249" max="10249" width="13.5546875" style="3" customWidth="1"/>
    <col min="10250" max="10250" width="15.6640625" style="3" customWidth="1"/>
    <col min="10251" max="10251" width="11.5546875" style="3" customWidth="1"/>
    <col min="10252" max="10252" width="17.88671875" style="3" customWidth="1"/>
    <col min="10253" max="10254" width="0" style="3" hidden="1" customWidth="1"/>
    <col min="10255" max="10496" width="10.88671875" style="3"/>
    <col min="10497" max="10497" width="0" style="3" hidden="1" customWidth="1"/>
    <col min="10498" max="10498" width="36.88671875" style="3" customWidth="1"/>
    <col min="10499" max="10499" width="3.6640625" style="3" customWidth="1"/>
    <col min="10500" max="10500" width="12.33203125" style="3" customWidth="1"/>
    <col min="10501" max="10501" width="10.33203125" style="3" customWidth="1"/>
    <col min="10502" max="10502" width="12.5546875" style="3" customWidth="1"/>
    <col min="10503" max="10503" width="11.109375" style="3" customWidth="1"/>
    <col min="10504" max="10504" width="15.33203125" style="3" customWidth="1"/>
    <col min="10505" max="10505" width="13.5546875" style="3" customWidth="1"/>
    <col min="10506" max="10506" width="15.6640625" style="3" customWidth="1"/>
    <col min="10507" max="10507" width="11.5546875" style="3" customWidth="1"/>
    <col min="10508" max="10508" width="17.88671875" style="3" customWidth="1"/>
    <col min="10509" max="10510" width="0" style="3" hidden="1" customWidth="1"/>
    <col min="10511" max="10752" width="10.88671875" style="3"/>
    <col min="10753" max="10753" width="0" style="3" hidden="1" customWidth="1"/>
    <col min="10754" max="10754" width="36.88671875" style="3" customWidth="1"/>
    <col min="10755" max="10755" width="3.6640625" style="3" customWidth="1"/>
    <col min="10756" max="10756" width="12.33203125" style="3" customWidth="1"/>
    <col min="10757" max="10757" width="10.33203125" style="3" customWidth="1"/>
    <col min="10758" max="10758" width="12.5546875" style="3" customWidth="1"/>
    <col min="10759" max="10759" width="11.109375" style="3" customWidth="1"/>
    <col min="10760" max="10760" width="15.33203125" style="3" customWidth="1"/>
    <col min="10761" max="10761" width="13.5546875" style="3" customWidth="1"/>
    <col min="10762" max="10762" width="15.6640625" style="3" customWidth="1"/>
    <col min="10763" max="10763" width="11.5546875" style="3" customWidth="1"/>
    <col min="10764" max="10764" width="17.88671875" style="3" customWidth="1"/>
    <col min="10765" max="10766" width="0" style="3" hidden="1" customWidth="1"/>
    <col min="10767" max="11008" width="10.88671875" style="3"/>
    <col min="11009" max="11009" width="0" style="3" hidden="1" customWidth="1"/>
    <col min="11010" max="11010" width="36.88671875" style="3" customWidth="1"/>
    <col min="11011" max="11011" width="3.6640625" style="3" customWidth="1"/>
    <col min="11012" max="11012" width="12.33203125" style="3" customWidth="1"/>
    <col min="11013" max="11013" width="10.33203125" style="3" customWidth="1"/>
    <col min="11014" max="11014" width="12.5546875" style="3" customWidth="1"/>
    <col min="11015" max="11015" width="11.109375" style="3" customWidth="1"/>
    <col min="11016" max="11016" width="15.33203125" style="3" customWidth="1"/>
    <col min="11017" max="11017" width="13.5546875" style="3" customWidth="1"/>
    <col min="11018" max="11018" width="15.6640625" style="3" customWidth="1"/>
    <col min="11019" max="11019" width="11.5546875" style="3" customWidth="1"/>
    <col min="11020" max="11020" width="17.88671875" style="3" customWidth="1"/>
    <col min="11021" max="11022" width="0" style="3" hidden="1" customWidth="1"/>
    <col min="11023" max="11264" width="10.88671875" style="3"/>
    <col min="11265" max="11265" width="0" style="3" hidden="1" customWidth="1"/>
    <col min="11266" max="11266" width="36.88671875" style="3" customWidth="1"/>
    <col min="11267" max="11267" width="3.6640625" style="3" customWidth="1"/>
    <col min="11268" max="11268" width="12.33203125" style="3" customWidth="1"/>
    <col min="11269" max="11269" width="10.33203125" style="3" customWidth="1"/>
    <col min="11270" max="11270" width="12.5546875" style="3" customWidth="1"/>
    <col min="11271" max="11271" width="11.109375" style="3" customWidth="1"/>
    <col min="11272" max="11272" width="15.33203125" style="3" customWidth="1"/>
    <col min="11273" max="11273" width="13.5546875" style="3" customWidth="1"/>
    <col min="11274" max="11274" width="15.6640625" style="3" customWidth="1"/>
    <col min="11275" max="11275" width="11.5546875" style="3" customWidth="1"/>
    <col min="11276" max="11276" width="17.88671875" style="3" customWidth="1"/>
    <col min="11277" max="11278" width="0" style="3" hidden="1" customWidth="1"/>
    <col min="11279" max="11520" width="10.88671875" style="3"/>
    <col min="11521" max="11521" width="0" style="3" hidden="1" customWidth="1"/>
    <col min="11522" max="11522" width="36.88671875" style="3" customWidth="1"/>
    <col min="11523" max="11523" width="3.6640625" style="3" customWidth="1"/>
    <col min="11524" max="11524" width="12.33203125" style="3" customWidth="1"/>
    <col min="11525" max="11525" width="10.33203125" style="3" customWidth="1"/>
    <col min="11526" max="11526" width="12.5546875" style="3" customWidth="1"/>
    <col min="11527" max="11527" width="11.109375" style="3" customWidth="1"/>
    <col min="11528" max="11528" width="15.33203125" style="3" customWidth="1"/>
    <col min="11529" max="11529" width="13.5546875" style="3" customWidth="1"/>
    <col min="11530" max="11530" width="15.6640625" style="3" customWidth="1"/>
    <col min="11531" max="11531" width="11.5546875" style="3" customWidth="1"/>
    <col min="11532" max="11532" width="17.88671875" style="3" customWidth="1"/>
    <col min="11533" max="11534" width="0" style="3" hidden="1" customWidth="1"/>
    <col min="11535" max="11776" width="10.88671875" style="3"/>
    <col min="11777" max="11777" width="0" style="3" hidden="1" customWidth="1"/>
    <col min="11778" max="11778" width="36.88671875" style="3" customWidth="1"/>
    <col min="11779" max="11779" width="3.6640625" style="3" customWidth="1"/>
    <col min="11780" max="11780" width="12.33203125" style="3" customWidth="1"/>
    <col min="11781" max="11781" width="10.33203125" style="3" customWidth="1"/>
    <col min="11782" max="11782" width="12.5546875" style="3" customWidth="1"/>
    <col min="11783" max="11783" width="11.109375" style="3" customWidth="1"/>
    <col min="11784" max="11784" width="15.33203125" style="3" customWidth="1"/>
    <col min="11785" max="11785" width="13.5546875" style="3" customWidth="1"/>
    <col min="11786" max="11786" width="15.6640625" style="3" customWidth="1"/>
    <col min="11787" max="11787" width="11.5546875" style="3" customWidth="1"/>
    <col min="11788" max="11788" width="17.88671875" style="3" customWidth="1"/>
    <col min="11789" max="11790" width="0" style="3" hidden="1" customWidth="1"/>
    <col min="11791" max="12032" width="10.88671875" style="3"/>
    <col min="12033" max="12033" width="0" style="3" hidden="1" customWidth="1"/>
    <col min="12034" max="12034" width="36.88671875" style="3" customWidth="1"/>
    <col min="12035" max="12035" width="3.6640625" style="3" customWidth="1"/>
    <col min="12036" max="12036" width="12.33203125" style="3" customWidth="1"/>
    <col min="12037" max="12037" width="10.33203125" style="3" customWidth="1"/>
    <col min="12038" max="12038" width="12.5546875" style="3" customWidth="1"/>
    <col min="12039" max="12039" width="11.109375" style="3" customWidth="1"/>
    <col min="12040" max="12040" width="15.33203125" style="3" customWidth="1"/>
    <col min="12041" max="12041" width="13.5546875" style="3" customWidth="1"/>
    <col min="12042" max="12042" width="15.6640625" style="3" customWidth="1"/>
    <col min="12043" max="12043" width="11.5546875" style="3" customWidth="1"/>
    <col min="12044" max="12044" width="17.88671875" style="3" customWidth="1"/>
    <col min="12045" max="12046" width="0" style="3" hidden="1" customWidth="1"/>
    <col min="12047" max="12288" width="10.88671875" style="3"/>
    <col min="12289" max="12289" width="0" style="3" hidden="1" customWidth="1"/>
    <col min="12290" max="12290" width="36.88671875" style="3" customWidth="1"/>
    <col min="12291" max="12291" width="3.6640625" style="3" customWidth="1"/>
    <col min="12292" max="12292" width="12.33203125" style="3" customWidth="1"/>
    <col min="12293" max="12293" width="10.33203125" style="3" customWidth="1"/>
    <col min="12294" max="12294" width="12.5546875" style="3" customWidth="1"/>
    <col min="12295" max="12295" width="11.109375" style="3" customWidth="1"/>
    <col min="12296" max="12296" width="15.33203125" style="3" customWidth="1"/>
    <col min="12297" max="12297" width="13.5546875" style="3" customWidth="1"/>
    <col min="12298" max="12298" width="15.6640625" style="3" customWidth="1"/>
    <col min="12299" max="12299" width="11.5546875" style="3" customWidth="1"/>
    <col min="12300" max="12300" width="17.88671875" style="3" customWidth="1"/>
    <col min="12301" max="12302" width="0" style="3" hidden="1" customWidth="1"/>
    <col min="12303" max="12544" width="10.88671875" style="3"/>
    <col min="12545" max="12545" width="0" style="3" hidden="1" customWidth="1"/>
    <col min="12546" max="12546" width="36.88671875" style="3" customWidth="1"/>
    <col min="12547" max="12547" width="3.6640625" style="3" customWidth="1"/>
    <col min="12548" max="12548" width="12.33203125" style="3" customWidth="1"/>
    <col min="12549" max="12549" width="10.33203125" style="3" customWidth="1"/>
    <col min="12550" max="12550" width="12.5546875" style="3" customWidth="1"/>
    <col min="12551" max="12551" width="11.109375" style="3" customWidth="1"/>
    <col min="12552" max="12552" width="15.33203125" style="3" customWidth="1"/>
    <col min="12553" max="12553" width="13.5546875" style="3" customWidth="1"/>
    <col min="12554" max="12554" width="15.6640625" style="3" customWidth="1"/>
    <col min="12555" max="12555" width="11.5546875" style="3" customWidth="1"/>
    <col min="12556" max="12556" width="17.88671875" style="3" customWidth="1"/>
    <col min="12557" max="12558" width="0" style="3" hidden="1" customWidth="1"/>
    <col min="12559" max="12800" width="10.88671875" style="3"/>
    <col min="12801" max="12801" width="0" style="3" hidden="1" customWidth="1"/>
    <col min="12802" max="12802" width="36.88671875" style="3" customWidth="1"/>
    <col min="12803" max="12803" width="3.6640625" style="3" customWidth="1"/>
    <col min="12804" max="12804" width="12.33203125" style="3" customWidth="1"/>
    <col min="12805" max="12805" width="10.33203125" style="3" customWidth="1"/>
    <col min="12806" max="12806" width="12.5546875" style="3" customWidth="1"/>
    <col min="12807" max="12807" width="11.109375" style="3" customWidth="1"/>
    <col min="12808" max="12808" width="15.33203125" style="3" customWidth="1"/>
    <col min="12809" max="12809" width="13.5546875" style="3" customWidth="1"/>
    <col min="12810" max="12810" width="15.6640625" style="3" customWidth="1"/>
    <col min="12811" max="12811" width="11.5546875" style="3" customWidth="1"/>
    <col min="12812" max="12812" width="17.88671875" style="3" customWidth="1"/>
    <col min="12813" max="12814" width="0" style="3" hidden="1" customWidth="1"/>
    <col min="12815" max="13056" width="10.88671875" style="3"/>
    <col min="13057" max="13057" width="0" style="3" hidden="1" customWidth="1"/>
    <col min="13058" max="13058" width="36.88671875" style="3" customWidth="1"/>
    <col min="13059" max="13059" width="3.6640625" style="3" customWidth="1"/>
    <col min="13060" max="13060" width="12.33203125" style="3" customWidth="1"/>
    <col min="13061" max="13061" width="10.33203125" style="3" customWidth="1"/>
    <col min="13062" max="13062" width="12.5546875" style="3" customWidth="1"/>
    <col min="13063" max="13063" width="11.109375" style="3" customWidth="1"/>
    <col min="13064" max="13064" width="15.33203125" style="3" customWidth="1"/>
    <col min="13065" max="13065" width="13.5546875" style="3" customWidth="1"/>
    <col min="13066" max="13066" width="15.6640625" style="3" customWidth="1"/>
    <col min="13067" max="13067" width="11.5546875" style="3" customWidth="1"/>
    <col min="13068" max="13068" width="17.88671875" style="3" customWidth="1"/>
    <col min="13069" max="13070" width="0" style="3" hidden="1" customWidth="1"/>
    <col min="13071" max="13312" width="10.88671875" style="3"/>
    <col min="13313" max="13313" width="0" style="3" hidden="1" customWidth="1"/>
    <col min="13314" max="13314" width="36.88671875" style="3" customWidth="1"/>
    <col min="13315" max="13315" width="3.6640625" style="3" customWidth="1"/>
    <col min="13316" max="13316" width="12.33203125" style="3" customWidth="1"/>
    <col min="13317" max="13317" width="10.33203125" style="3" customWidth="1"/>
    <col min="13318" max="13318" width="12.5546875" style="3" customWidth="1"/>
    <col min="13319" max="13319" width="11.109375" style="3" customWidth="1"/>
    <col min="13320" max="13320" width="15.33203125" style="3" customWidth="1"/>
    <col min="13321" max="13321" width="13.5546875" style="3" customWidth="1"/>
    <col min="13322" max="13322" width="15.6640625" style="3" customWidth="1"/>
    <col min="13323" max="13323" width="11.5546875" style="3" customWidth="1"/>
    <col min="13324" max="13324" width="17.88671875" style="3" customWidth="1"/>
    <col min="13325" max="13326" width="0" style="3" hidden="1" customWidth="1"/>
    <col min="13327" max="13568" width="10.88671875" style="3"/>
    <col min="13569" max="13569" width="0" style="3" hidden="1" customWidth="1"/>
    <col min="13570" max="13570" width="36.88671875" style="3" customWidth="1"/>
    <col min="13571" max="13571" width="3.6640625" style="3" customWidth="1"/>
    <col min="13572" max="13572" width="12.33203125" style="3" customWidth="1"/>
    <col min="13573" max="13573" width="10.33203125" style="3" customWidth="1"/>
    <col min="13574" max="13574" width="12.5546875" style="3" customWidth="1"/>
    <col min="13575" max="13575" width="11.109375" style="3" customWidth="1"/>
    <col min="13576" max="13576" width="15.33203125" style="3" customWidth="1"/>
    <col min="13577" max="13577" width="13.5546875" style="3" customWidth="1"/>
    <col min="13578" max="13578" width="15.6640625" style="3" customWidth="1"/>
    <col min="13579" max="13579" width="11.5546875" style="3" customWidth="1"/>
    <col min="13580" max="13580" width="17.88671875" style="3" customWidth="1"/>
    <col min="13581" max="13582" width="0" style="3" hidden="1" customWidth="1"/>
    <col min="13583" max="13824" width="10.88671875" style="3"/>
    <col min="13825" max="13825" width="0" style="3" hidden="1" customWidth="1"/>
    <col min="13826" max="13826" width="36.88671875" style="3" customWidth="1"/>
    <col min="13827" max="13827" width="3.6640625" style="3" customWidth="1"/>
    <col min="13828" max="13828" width="12.33203125" style="3" customWidth="1"/>
    <col min="13829" max="13829" width="10.33203125" style="3" customWidth="1"/>
    <col min="13830" max="13830" width="12.5546875" style="3" customWidth="1"/>
    <col min="13831" max="13831" width="11.109375" style="3" customWidth="1"/>
    <col min="13832" max="13832" width="15.33203125" style="3" customWidth="1"/>
    <col min="13833" max="13833" width="13.5546875" style="3" customWidth="1"/>
    <col min="13834" max="13834" width="15.6640625" style="3" customWidth="1"/>
    <col min="13835" max="13835" width="11.5546875" style="3" customWidth="1"/>
    <col min="13836" max="13836" width="17.88671875" style="3" customWidth="1"/>
    <col min="13837" max="13838" width="0" style="3" hidden="1" customWidth="1"/>
    <col min="13839" max="14080" width="10.88671875" style="3"/>
    <col min="14081" max="14081" width="0" style="3" hidden="1" customWidth="1"/>
    <col min="14082" max="14082" width="36.88671875" style="3" customWidth="1"/>
    <col min="14083" max="14083" width="3.6640625" style="3" customWidth="1"/>
    <col min="14084" max="14084" width="12.33203125" style="3" customWidth="1"/>
    <col min="14085" max="14085" width="10.33203125" style="3" customWidth="1"/>
    <col min="14086" max="14086" width="12.5546875" style="3" customWidth="1"/>
    <col min="14087" max="14087" width="11.109375" style="3" customWidth="1"/>
    <col min="14088" max="14088" width="15.33203125" style="3" customWidth="1"/>
    <col min="14089" max="14089" width="13.5546875" style="3" customWidth="1"/>
    <col min="14090" max="14090" width="15.6640625" style="3" customWidth="1"/>
    <col min="14091" max="14091" width="11.5546875" style="3" customWidth="1"/>
    <col min="14092" max="14092" width="17.88671875" style="3" customWidth="1"/>
    <col min="14093" max="14094" width="0" style="3" hidden="1" customWidth="1"/>
    <col min="14095" max="14336" width="10.88671875" style="3"/>
    <col min="14337" max="14337" width="0" style="3" hidden="1" customWidth="1"/>
    <col min="14338" max="14338" width="36.88671875" style="3" customWidth="1"/>
    <col min="14339" max="14339" width="3.6640625" style="3" customWidth="1"/>
    <col min="14340" max="14340" width="12.33203125" style="3" customWidth="1"/>
    <col min="14341" max="14341" width="10.33203125" style="3" customWidth="1"/>
    <col min="14342" max="14342" width="12.5546875" style="3" customWidth="1"/>
    <col min="14343" max="14343" width="11.109375" style="3" customWidth="1"/>
    <col min="14344" max="14344" width="15.33203125" style="3" customWidth="1"/>
    <col min="14345" max="14345" width="13.5546875" style="3" customWidth="1"/>
    <col min="14346" max="14346" width="15.6640625" style="3" customWidth="1"/>
    <col min="14347" max="14347" width="11.5546875" style="3" customWidth="1"/>
    <col min="14348" max="14348" width="17.88671875" style="3" customWidth="1"/>
    <col min="14349" max="14350" width="0" style="3" hidden="1" customWidth="1"/>
    <col min="14351" max="14592" width="10.88671875" style="3"/>
    <col min="14593" max="14593" width="0" style="3" hidden="1" customWidth="1"/>
    <col min="14594" max="14594" width="36.88671875" style="3" customWidth="1"/>
    <col min="14595" max="14595" width="3.6640625" style="3" customWidth="1"/>
    <col min="14596" max="14596" width="12.33203125" style="3" customWidth="1"/>
    <col min="14597" max="14597" width="10.33203125" style="3" customWidth="1"/>
    <col min="14598" max="14598" width="12.5546875" style="3" customWidth="1"/>
    <col min="14599" max="14599" width="11.109375" style="3" customWidth="1"/>
    <col min="14600" max="14600" width="15.33203125" style="3" customWidth="1"/>
    <col min="14601" max="14601" width="13.5546875" style="3" customWidth="1"/>
    <col min="14602" max="14602" width="15.6640625" style="3" customWidth="1"/>
    <col min="14603" max="14603" width="11.5546875" style="3" customWidth="1"/>
    <col min="14604" max="14604" width="17.88671875" style="3" customWidth="1"/>
    <col min="14605" max="14606" width="0" style="3" hidden="1" customWidth="1"/>
    <col min="14607" max="14848" width="10.88671875" style="3"/>
    <col min="14849" max="14849" width="0" style="3" hidden="1" customWidth="1"/>
    <col min="14850" max="14850" width="36.88671875" style="3" customWidth="1"/>
    <col min="14851" max="14851" width="3.6640625" style="3" customWidth="1"/>
    <col min="14852" max="14852" width="12.33203125" style="3" customWidth="1"/>
    <col min="14853" max="14853" width="10.33203125" style="3" customWidth="1"/>
    <col min="14854" max="14854" width="12.5546875" style="3" customWidth="1"/>
    <col min="14855" max="14855" width="11.109375" style="3" customWidth="1"/>
    <col min="14856" max="14856" width="15.33203125" style="3" customWidth="1"/>
    <col min="14857" max="14857" width="13.5546875" style="3" customWidth="1"/>
    <col min="14858" max="14858" width="15.6640625" style="3" customWidth="1"/>
    <col min="14859" max="14859" width="11.5546875" style="3" customWidth="1"/>
    <col min="14860" max="14860" width="17.88671875" style="3" customWidth="1"/>
    <col min="14861" max="14862" width="0" style="3" hidden="1" customWidth="1"/>
    <col min="14863" max="15104" width="10.88671875" style="3"/>
    <col min="15105" max="15105" width="0" style="3" hidden="1" customWidth="1"/>
    <col min="15106" max="15106" width="36.88671875" style="3" customWidth="1"/>
    <col min="15107" max="15107" width="3.6640625" style="3" customWidth="1"/>
    <col min="15108" max="15108" width="12.33203125" style="3" customWidth="1"/>
    <col min="15109" max="15109" width="10.33203125" style="3" customWidth="1"/>
    <col min="15110" max="15110" width="12.5546875" style="3" customWidth="1"/>
    <col min="15111" max="15111" width="11.109375" style="3" customWidth="1"/>
    <col min="15112" max="15112" width="15.33203125" style="3" customWidth="1"/>
    <col min="15113" max="15113" width="13.5546875" style="3" customWidth="1"/>
    <col min="15114" max="15114" width="15.6640625" style="3" customWidth="1"/>
    <col min="15115" max="15115" width="11.5546875" style="3" customWidth="1"/>
    <col min="15116" max="15116" width="17.88671875" style="3" customWidth="1"/>
    <col min="15117" max="15118" width="0" style="3" hidden="1" customWidth="1"/>
    <col min="15119" max="15360" width="10.88671875" style="3"/>
    <col min="15361" max="15361" width="0" style="3" hidden="1" customWidth="1"/>
    <col min="15362" max="15362" width="36.88671875" style="3" customWidth="1"/>
    <col min="15363" max="15363" width="3.6640625" style="3" customWidth="1"/>
    <col min="15364" max="15364" width="12.33203125" style="3" customWidth="1"/>
    <col min="15365" max="15365" width="10.33203125" style="3" customWidth="1"/>
    <col min="15366" max="15366" width="12.5546875" style="3" customWidth="1"/>
    <col min="15367" max="15367" width="11.109375" style="3" customWidth="1"/>
    <col min="15368" max="15368" width="15.33203125" style="3" customWidth="1"/>
    <col min="15369" max="15369" width="13.5546875" style="3" customWidth="1"/>
    <col min="15370" max="15370" width="15.6640625" style="3" customWidth="1"/>
    <col min="15371" max="15371" width="11.5546875" style="3" customWidth="1"/>
    <col min="15372" max="15372" width="17.88671875" style="3" customWidth="1"/>
    <col min="15373" max="15374" width="0" style="3" hidden="1" customWidth="1"/>
    <col min="15375" max="15616" width="10.88671875" style="3"/>
    <col min="15617" max="15617" width="0" style="3" hidden="1" customWidth="1"/>
    <col min="15618" max="15618" width="36.88671875" style="3" customWidth="1"/>
    <col min="15619" max="15619" width="3.6640625" style="3" customWidth="1"/>
    <col min="15620" max="15620" width="12.33203125" style="3" customWidth="1"/>
    <col min="15621" max="15621" width="10.33203125" style="3" customWidth="1"/>
    <col min="15622" max="15622" width="12.5546875" style="3" customWidth="1"/>
    <col min="15623" max="15623" width="11.109375" style="3" customWidth="1"/>
    <col min="15624" max="15624" width="15.33203125" style="3" customWidth="1"/>
    <col min="15625" max="15625" width="13.5546875" style="3" customWidth="1"/>
    <col min="15626" max="15626" width="15.6640625" style="3" customWidth="1"/>
    <col min="15627" max="15627" width="11.5546875" style="3" customWidth="1"/>
    <col min="15628" max="15628" width="17.88671875" style="3" customWidth="1"/>
    <col min="15629" max="15630" width="0" style="3" hidden="1" customWidth="1"/>
    <col min="15631" max="15872" width="10.88671875" style="3"/>
    <col min="15873" max="15873" width="0" style="3" hidden="1" customWidth="1"/>
    <col min="15874" max="15874" width="36.88671875" style="3" customWidth="1"/>
    <col min="15875" max="15875" width="3.6640625" style="3" customWidth="1"/>
    <col min="15876" max="15876" width="12.33203125" style="3" customWidth="1"/>
    <col min="15877" max="15877" width="10.33203125" style="3" customWidth="1"/>
    <col min="15878" max="15878" width="12.5546875" style="3" customWidth="1"/>
    <col min="15879" max="15879" width="11.109375" style="3" customWidth="1"/>
    <col min="15880" max="15880" width="15.33203125" style="3" customWidth="1"/>
    <col min="15881" max="15881" width="13.5546875" style="3" customWidth="1"/>
    <col min="15882" max="15882" width="15.6640625" style="3" customWidth="1"/>
    <col min="15883" max="15883" width="11.5546875" style="3" customWidth="1"/>
    <col min="15884" max="15884" width="17.88671875" style="3" customWidth="1"/>
    <col min="15885" max="15886" width="0" style="3" hidden="1" customWidth="1"/>
    <col min="15887" max="16128" width="10.88671875" style="3"/>
    <col min="16129" max="16129" width="0" style="3" hidden="1" customWidth="1"/>
    <col min="16130" max="16130" width="36.88671875" style="3" customWidth="1"/>
    <col min="16131" max="16131" width="3.6640625" style="3" customWidth="1"/>
    <col min="16132" max="16132" width="12.33203125" style="3" customWidth="1"/>
    <col min="16133" max="16133" width="10.33203125" style="3" customWidth="1"/>
    <col min="16134" max="16134" width="12.5546875" style="3" customWidth="1"/>
    <col min="16135" max="16135" width="11.109375" style="3" customWidth="1"/>
    <col min="16136" max="16136" width="15.33203125" style="3" customWidth="1"/>
    <col min="16137" max="16137" width="13.5546875" style="3" customWidth="1"/>
    <col min="16138" max="16138" width="15.6640625" style="3" customWidth="1"/>
    <col min="16139" max="16139" width="11.5546875" style="3" customWidth="1"/>
    <col min="16140" max="16140" width="17.88671875" style="3" customWidth="1"/>
    <col min="16141" max="16142" width="0" style="3" hidden="1" customWidth="1"/>
    <col min="16143" max="16384" width="10.88671875" style="3"/>
  </cols>
  <sheetData>
    <row r="2" spans="1:14" x14ac:dyDescent="0.3">
      <c r="B2" s="2"/>
    </row>
    <row r="3" spans="1:14" ht="17.399999999999999" x14ac:dyDescent="0.3">
      <c r="B3" s="90" t="s">
        <v>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x14ac:dyDescent="0.3">
      <c r="B4" s="91" t="s">
        <v>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x14ac:dyDescent="0.3">
      <c r="B5" s="92" t="s">
        <v>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6.8" x14ac:dyDescent="0.3">
      <c r="B6" s="5" t="s">
        <v>3</v>
      </c>
      <c r="C6" s="6"/>
      <c r="D6" s="6"/>
      <c r="E6" s="6"/>
      <c r="F6" s="6"/>
      <c r="G6" s="7"/>
      <c r="H6" s="6"/>
      <c r="I6" s="8"/>
      <c r="J6" s="8"/>
      <c r="K6" s="7"/>
      <c r="L6" s="9"/>
      <c r="M6" s="93" t="s">
        <v>4</v>
      </c>
      <c r="N6" s="93"/>
    </row>
    <row r="7" spans="1:14" ht="16.2" thickBot="1" x14ac:dyDescent="0.35"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1" t="s">
        <v>11</v>
      </c>
      <c r="I7" s="11" t="s">
        <v>12</v>
      </c>
      <c r="J7" s="12" t="s">
        <v>13</v>
      </c>
      <c r="K7" s="13" t="s">
        <v>14</v>
      </c>
      <c r="L7" s="13" t="s">
        <v>15</v>
      </c>
      <c r="M7" s="10" t="s">
        <v>16</v>
      </c>
      <c r="N7" s="10" t="s">
        <v>17</v>
      </c>
    </row>
    <row r="8" spans="1:14" ht="35.4" customHeight="1" thickTop="1" x14ac:dyDescent="0.3">
      <c r="B8" s="14"/>
      <c r="C8" s="15"/>
      <c r="D8" s="16" t="s">
        <v>18</v>
      </c>
      <c r="E8" s="17"/>
      <c r="F8" s="16" t="s">
        <v>19</v>
      </c>
      <c r="G8" s="18" t="s">
        <v>20</v>
      </c>
      <c r="H8" s="16" t="s">
        <v>21</v>
      </c>
      <c r="I8" s="16" t="s">
        <v>22</v>
      </c>
      <c r="J8" s="16" t="s">
        <v>23</v>
      </c>
      <c r="K8" s="19" t="s">
        <v>19</v>
      </c>
      <c r="L8" s="20" t="s">
        <v>23</v>
      </c>
      <c r="M8" s="94" t="s">
        <v>24</v>
      </c>
      <c r="N8" s="97" t="s">
        <v>25</v>
      </c>
    </row>
    <row r="9" spans="1:14" x14ac:dyDescent="0.3">
      <c r="A9" s="21"/>
      <c r="B9" s="22"/>
      <c r="C9" s="6"/>
      <c r="D9" s="11" t="s">
        <v>26</v>
      </c>
      <c r="E9" s="11" t="s">
        <v>27</v>
      </c>
      <c r="F9" s="11" t="s">
        <v>28</v>
      </c>
      <c r="G9" s="23" t="s">
        <v>29</v>
      </c>
      <c r="H9" s="11" t="s">
        <v>30</v>
      </c>
      <c r="I9" s="11" t="s">
        <v>31</v>
      </c>
      <c r="J9" s="11" t="s">
        <v>19</v>
      </c>
      <c r="K9" s="24" t="s">
        <v>32</v>
      </c>
      <c r="L9" s="25" t="s">
        <v>33</v>
      </c>
      <c r="M9" s="95"/>
      <c r="N9" s="98"/>
    </row>
    <row r="10" spans="1:14" ht="16.2" thickBot="1" x14ac:dyDescent="0.35">
      <c r="A10" s="21"/>
      <c r="B10" s="26" t="s">
        <v>34</v>
      </c>
      <c r="C10" s="27">
        <v>-1</v>
      </c>
      <c r="D10" s="28" t="s">
        <v>35</v>
      </c>
      <c r="E10" s="28" t="s">
        <v>36</v>
      </c>
      <c r="F10" s="28" t="s">
        <v>31</v>
      </c>
      <c r="G10" s="29" t="s">
        <v>37</v>
      </c>
      <c r="H10" s="28" t="s">
        <v>38</v>
      </c>
      <c r="I10" s="28" t="s">
        <v>39</v>
      </c>
      <c r="J10" s="28" t="s">
        <v>40</v>
      </c>
      <c r="K10" s="30" t="s">
        <v>41</v>
      </c>
      <c r="L10" s="31" t="s">
        <v>40</v>
      </c>
      <c r="M10" s="96"/>
      <c r="N10" s="99"/>
    </row>
    <row r="11" spans="1:14" ht="16.2" thickTop="1" x14ac:dyDescent="0.3">
      <c r="A11" s="21"/>
      <c r="B11" s="32"/>
      <c r="C11" s="10"/>
      <c r="D11" s="11"/>
      <c r="E11" s="11"/>
      <c r="F11" s="11"/>
      <c r="G11" s="23"/>
      <c r="H11" s="11"/>
      <c r="I11" s="11"/>
      <c r="J11" s="11"/>
      <c r="K11" s="24"/>
      <c r="L11" s="20"/>
      <c r="M11" s="8"/>
      <c r="N11" s="33"/>
    </row>
    <row r="12" spans="1:14" x14ac:dyDescent="0.3">
      <c r="A12" s="21"/>
      <c r="B12" s="34" t="s">
        <v>173</v>
      </c>
      <c r="C12" s="35" t="s">
        <v>42</v>
      </c>
      <c r="D12" s="36">
        <v>30403</v>
      </c>
      <c r="E12" s="37">
        <v>2</v>
      </c>
      <c r="F12" s="38">
        <v>30000</v>
      </c>
      <c r="G12" s="39">
        <v>42</v>
      </c>
      <c r="H12" s="38">
        <f>G12*600</f>
        <v>25200</v>
      </c>
      <c r="I12" s="38">
        <f t="shared" ref="I12:I76" si="0">H12*1</f>
        <v>25200</v>
      </c>
      <c r="J12" s="40">
        <f t="shared" ref="J12:J76" si="1">F12+I12</f>
        <v>55200</v>
      </c>
      <c r="K12" s="41"/>
      <c r="L12" s="42">
        <f t="shared" ref="L12:L76" si="2">J12-K12</f>
        <v>55200</v>
      </c>
      <c r="M12" s="43">
        <v>0</v>
      </c>
      <c r="N12" s="42">
        <f>L12-M12</f>
        <v>55200</v>
      </c>
    </row>
    <row r="13" spans="1:14" x14ac:dyDescent="0.3">
      <c r="A13" s="44"/>
      <c r="B13" s="45" t="s">
        <v>43</v>
      </c>
      <c r="C13" s="35" t="s">
        <v>42</v>
      </c>
      <c r="D13" s="36">
        <v>545852</v>
      </c>
      <c r="E13" s="37">
        <v>3</v>
      </c>
      <c r="F13" s="38">
        <v>40000</v>
      </c>
      <c r="G13" s="39">
        <v>986</v>
      </c>
      <c r="H13" s="38">
        <f t="shared" ref="H13:H79" si="3">G13*600</f>
        <v>591600</v>
      </c>
      <c r="I13" s="38">
        <f t="shared" si="0"/>
        <v>591600</v>
      </c>
      <c r="J13" s="40">
        <f t="shared" si="1"/>
        <v>631600</v>
      </c>
      <c r="K13" s="41"/>
      <c r="L13" s="42">
        <f t="shared" si="2"/>
        <v>631600</v>
      </c>
      <c r="M13" s="43">
        <v>0</v>
      </c>
      <c r="N13" s="42">
        <f t="shared" ref="N13:N77" si="4">L13-M13</f>
        <v>631600</v>
      </c>
    </row>
    <row r="14" spans="1:14" x14ac:dyDescent="0.3">
      <c r="A14" s="21"/>
      <c r="B14" s="46" t="s">
        <v>44</v>
      </c>
      <c r="C14" s="35" t="s">
        <v>42</v>
      </c>
      <c r="D14" s="36">
        <v>1216</v>
      </c>
      <c r="E14" s="37">
        <v>1</v>
      </c>
      <c r="F14" s="38">
        <v>20000</v>
      </c>
      <c r="G14" s="39">
        <v>5</v>
      </c>
      <c r="H14" s="38">
        <f t="shared" si="3"/>
        <v>3000</v>
      </c>
      <c r="I14" s="38">
        <f t="shared" si="0"/>
        <v>3000</v>
      </c>
      <c r="J14" s="40">
        <f t="shared" si="1"/>
        <v>23000</v>
      </c>
      <c r="K14" s="47"/>
      <c r="L14" s="42">
        <f t="shared" si="2"/>
        <v>23000</v>
      </c>
      <c r="M14" s="43">
        <v>0</v>
      </c>
      <c r="N14" s="42">
        <f t="shared" si="4"/>
        <v>23000</v>
      </c>
    </row>
    <row r="15" spans="1:14" x14ac:dyDescent="0.3">
      <c r="A15" s="21"/>
      <c r="B15" s="48" t="s">
        <v>45</v>
      </c>
      <c r="C15" s="35" t="s">
        <v>42</v>
      </c>
      <c r="D15" s="36">
        <v>9470</v>
      </c>
      <c r="E15" s="37">
        <v>1</v>
      </c>
      <c r="F15" s="38">
        <v>20000</v>
      </c>
      <c r="G15" s="39">
        <v>9</v>
      </c>
      <c r="H15" s="38">
        <f>G15*600</f>
        <v>5400</v>
      </c>
      <c r="I15" s="38">
        <f>H15*1</f>
        <v>5400</v>
      </c>
      <c r="J15" s="40">
        <f>F15+I15</f>
        <v>25400</v>
      </c>
      <c r="K15" s="49"/>
      <c r="L15" s="42">
        <f>J15-K15</f>
        <v>25400</v>
      </c>
      <c r="M15" s="43">
        <v>0</v>
      </c>
      <c r="N15" s="42">
        <f t="shared" si="4"/>
        <v>25400</v>
      </c>
    </row>
    <row r="16" spans="1:14" x14ac:dyDescent="0.3">
      <c r="A16" s="21"/>
      <c r="B16" s="50" t="s">
        <v>46</v>
      </c>
      <c r="C16" s="35" t="s">
        <v>42</v>
      </c>
      <c r="D16" s="36">
        <v>11301</v>
      </c>
      <c r="E16" s="37">
        <v>1</v>
      </c>
      <c r="F16" s="38">
        <v>20000</v>
      </c>
      <c r="G16" s="39">
        <v>25</v>
      </c>
      <c r="H16" s="38">
        <f t="shared" si="3"/>
        <v>15000</v>
      </c>
      <c r="I16" s="38">
        <f t="shared" si="0"/>
        <v>15000</v>
      </c>
      <c r="J16" s="40">
        <f t="shared" si="1"/>
        <v>35000</v>
      </c>
      <c r="K16" s="41"/>
      <c r="L16" s="42">
        <f t="shared" si="2"/>
        <v>35000</v>
      </c>
      <c r="M16" s="43">
        <v>0</v>
      </c>
      <c r="N16" s="42">
        <f t="shared" si="4"/>
        <v>35000</v>
      </c>
    </row>
    <row r="17" spans="1:14" x14ac:dyDescent="0.3">
      <c r="A17" s="21"/>
      <c r="B17" s="46" t="s">
        <v>47</v>
      </c>
      <c r="C17" s="35" t="s">
        <v>42</v>
      </c>
      <c r="D17" s="36">
        <v>6763</v>
      </c>
      <c r="E17" s="37">
        <v>1</v>
      </c>
      <c r="F17" s="38">
        <v>20000</v>
      </c>
      <c r="G17" s="39">
        <v>15</v>
      </c>
      <c r="H17" s="38">
        <f t="shared" si="3"/>
        <v>9000</v>
      </c>
      <c r="I17" s="38">
        <f t="shared" si="0"/>
        <v>9000</v>
      </c>
      <c r="J17" s="40">
        <f t="shared" si="1"/>
        <v>29000</v>
      </c>
      <c r="K17" s="41"/>
      <c r="L17" s="42">
        <f t="shared" si="2"/>
        <v>29000</v>
      </c>
      <c r="M17" s="43">
        <v>0</v>
      </c>
      <c r="N17" s="42">
        <f t="shared" si="4"/>
        <v>29000</v>
      </c>
    </row>
    <row r="18" spans="1:14" x14ac:dyDescent="0.3">
      <c r="A18" s="21"/>
      <c r="B18" s="46" t="s">
        <v>160</v>
      </c>
      <c r="C18" s="35" t="s">
        <v>42</v>
      </c>
      <c r="D18" s="36">
        <v>2328</v>
      </c>
      <c r="E18" s="37">
        <v>1</v>
      </c>
      <c r="F18" s="38">
        <v>20000</v>
      </c>
      <c r="G18" s="39">
        <v>3</v>
      </c>
      <c r="H18" s="38">
        <f t="shared" si="3"/>
        <v>1800</v>
      </c>
      <c r="I18" s="38">
        <f t="shared" si="0"/>
        <v>1800</v>
      </c>
      <c r="J18" s="40">
        <f t="shared" si="1"/>
        <v>21800</v>
      </c>
      <c r="K18" s="51">
        <v>11721</v>
      </c>
      <c r="L18" s="42">
        <f t="shared" si="2"/>
        <v>10079</v>
      </c>
      <c r="M18" s="43">
        <v>0</v>
      </c>
      <c r="N18" s="42">
        <f t="shared" si="4"/>
        <v>10079</v>
      </c>
    </row>
    <row r="19" spans="1:14" x14ac:dyDescent="0.3">
      <c r="A19" s="21"/>
      <c r="B19" s="48" t="s">
        <v>48</v>
      </c>
      <c r="C19" s="35" t="s">
        <v>42</v>
      </c>
      <c r="D19" s="36">
        <v>7269</v>
      </c>
      <c r="E19" s="37">
        <v>1</v>
      </c>
      <c r="F19" s="38">
        <v>20000</v>
      </c>
      <c r="G19" s="39">
        <v>18</v>
      </c>
      <c r="H19" s="38">
        <f t="shared" si="3"/>
        <v>10800</v>
      </c>
      <c r="I19" s="38">
        <f t="shared" si="0"/>
        <v>10800</v>
      </c>
      <c r="J19" s="40">
        <f t="shared" si="1"/>
        <v>30800</v>
      </c>
      <c r="K19" s="41"/>
      <c r="L19" s="42">
        <f t="shared" si="2"/>
        <v>30800</v>
      </c>
      <c r="M19" s="43">
        <v>0</v>
      </c>
      <c r="N19" s="42">
        <f t="shared" si="4"/>
        <v>30800</v>
      </c>
    </row>
    <row r="20" spans="1:14" x14ac:dyDescent="0.3">
      <c r="A20" s="21"/>
      <c r="B20" s="46" t="s">
        <v>49</v>
      </c>
      <c r="C20" s="35" t="s">
        <v>42</v>
      </c>
      <c r="D20" s="36">
        <v>8320</v>
      </c>
      <c r="E20" s="37">
        <v>1</v>
      </c>
      <c r="F20" s="38">
        <v>20000</v>
      </c>
      <c r="G20" s="39">
        <v>22</v>
      </c>
      <c r="H20" s="38">
        <f t="shared" si="3"/>
        <v>13200</v>
      </c>
      <c r="I20" s="38">
        <f t="shared" si="0"/>
        <v>13200</v>
      </c>
      <c r="J20" s="40">
        <f t="shared" si="1"/>
        <v>33200</v>
      </c>
      <c r="K20" s="41"/>
      <c r="L20" s="42">
        <f t="shared" si="2"/>
        <v>33200</v>
      </c>
      <c r="M20" s="43">
        <v>0</v>
      </c>
      <c r="N20" s="42">
        <f t="shared" si="4"/>
        <v>33200</v>
      </c>
    </row>
    <row r="21" spans="1:14" x14ac:dyDescent="0.3">
      <c r="A21" s="21"/>
      <c r="B21" s="45" t="s">
        <v>50</v>
      </c>
      <c r="C21" s="35" t="s">
        <v>42</v>
      </c>
      <c r="D21" s="36">
        <v>8112</v>
      </c>
      <c r="E21" s="37">
        <v>1</v>
      </c>
      <c r="F21" s="38">
        <v>20000</v>
      </c>
      <c r="G21" s="39">
        <v>19</v>
      </c>
      <c r="H21" s="38">
        <f t="shared" si="3"/>
        <v>11400</v>
      </c>
      <c r="I21" s="38">
        <f t="shared" si="0"/>
        <v>11400</v>
      </c>
      <c r="J21" s="40">
        <f t="shared" si="1"/>
        <v>31400</v>
      </c>
      <c r="K21" s="41"/>
      <c r="L21" s="42">
        <f t="shared" si="2"/>
        <v>31400</v>
      </c>
      <c r="M21" s="43">
        <v>0</v>
      </c>
      <c r="N21" s="42">
        <f t="shared" si="4"/>
        <v>31400</v>
      </c>
    </row>
    <row r="22" spans="1:14" x14ac:dyDescent="0.3">
      <c r="A22" s="21"/>
      <c r="B22" s="52" t="s">
        <v>51</v>
      </c>
      <c r="C22" s="35" t="s">
        <v>42</v>
      </c>
      <c r="D22" s="36">
        <v>3904</v>
      </c>
      <c r="E22" s="37">
        <v>1</v>
      </c>
      <c r="F22" s="38">
        <v>20000</v>
      </c>
      <c r="G22" s="39">
        <v>14</v>
      </c>
      <c r="H22" s="38">
        <f t="shared" si="3"/>
        <v>8400</v>
      </c>
      <c r="I22" s="38">
        <f t="shared" si="0"/>
        <v>8400</v>
      </c>
      <c r="J22" s="40">
        <f t="shared" si="1"/>
        <v>28400</v>
      </c>
      <c r="K22" s="41"/>
      <c r="L22" s="42">
        <f t="shared" si="2"/>
        <v>28400</v>
      </c>
      <c r="M22" s="43">
        <v>0</v>
      </c>
      <c r="N22" s="42">
        <f t="shared" si="4"/>
        <v>28400</v>
      </c>
    </row>
    <row r="23" spans="1:14" x14ac:dyDescent="0.3">
      <c r="A23" s="21"/>
      <c r="B23" s="52" t="s">
        <v>52</v>
      </c>
      <c r="C23" s="35" t="s">
        <v>42</v>
      </c>
      <c r="D23" s="36">
        <v>1489</v>
      </c>
      <c r="E23" s="37">
        <v>1</v>
      </c>
      <c r="F23" s="38">
        <v>20000</v>
      </c>
      <c r="G23" s="39">
        <v>3</v>
      </c>
      <c r="H23" s="38">
        <f t="shared" si="3"/>
        <v>1800</v>
      </c>
      <c r="I23" s="38">
        <f t="shared" si="0"/>
        <v>1800</v>
      </c>
      <c r="J23" s="40">
        <f t="shared" si="1"/>
        <v>21800</v>
      </c>
      <c r="K23" s="47"/>
      <c r="L23" s="42">
        <f t="shared" si="2"/>
        <v>21800</v>
      </c>
      <c r="M23" s="43">
        <v>0</v>
      </c>
      <c r="N23" s="42">
        <f t="shared" si="4"/>
        <v>21800</v>
      </c>
    </row>
    <row r="24" spans="1:14" x14ac:dyDescent="0.3">
      <c r="A24" s="21"/>
      <c r="B24" s="45" t="s">
        <v>53</v>
      </c>
      <c r="C24" s="35" t="s">
        <v>42</v>
      </c>
      <c r="D24" s="36">
        <v>26138</v>
      </c>
      <c r="E24" s="37">
        <v>2</v>
      </c>
      <c r="F24" s="38">
        <v>30000</v>
      </c>
      <c r="G24" s="39">
        <v>68</v>
      </c>
      <c r="H24" s="38">
        <f t="shared" si="3"/>
        <v>40800</v>
      </c>
      <c r="I24" s="38">
        <f t="shared" si="0"/>
        <v>40800</v>
      </c>
      <c r="J24" s="40">
        <f t="shared" si="1"/>
        <v>70800</v>
      </c>
      <c r="K24" s="41"/>
      <c r="L24" s="42">
        <f t="shared" si="2"/>
        <v>70800</v>
      </c>
      <c r="M24" s="43">
        <v>0</v>
      </c>
      <c r="N24" s="42">
        <f t="shared" si="4"/>
        <v>70800</v>
      </c>
    </row>
    <row r="25" spans="1:14" x14ac:dyDescent="0.3">
      <c r="A25" s="21"/>
      <c r="B25" s="52" t="s">
        <v>161</v>
      </c>
      <c r="C25" s="35" t="s">
        <v>42</v>
      </c>
      <c r="D25" s="36">
        <v>996</v>
      </c>
      <c r="E25" s="37">
        <v>1</v>
      </c>
      <c r="F25" s="38">
        <v>20000</v>
      </c>
      <c r="G25" s="39">
        <v>1</v>
      </c>
      <c r="H25" s="38">
        <f t="shared" si="3"/>
        <v>600</v>
      </c>
      <c r="I25" s="38">
        <f t="shared" si="0"/>
        <v>600</v>
      </c>
      <c r="J25" s="40">
        <f t="shared" si="1"/>
        <v>20600</v>
      </c>
      <c r="K25" s="51">
        <v>16735</v>
      </c>
      <c r="L25" s="42">
        <f t="shared" si="2"/>
        <v>3865</v>
      </c>
      <c r="M25" s="43">
        <v>0</v>
      </c>
      <c r="N25" s="42">
        <f t="shared" si="4"/>
        <v>3865</v>
      </c>
    </row>
    <row r="26" spans="1:14" x14ac:dyDescent="0.3">
      <c r="A26" s="21"/>
      <c r="B26" s="53" t="s">
        <v>54</v>
      </c>
      <c r="C26" s="35" t="s">
        <v>55</v>
      </c>
      <c r="D26" s="54" t="s">
        <v>56</v>
      </c>
      <c r="E26" s="54" t="s">
        <v>56</v>
      </c>
      <c r="F26" s="38">
        <v>0</v>
      </c>
      <c r="G26" s="54" t="s">
        <v>56</v>
      </c>
      <c r="H26" s="38">
        <f t="shared" si="3"/>
        <v>0</v>
      </c>
      <c r="I26" s="38">
        <f t="shared" si="0"/>
        <v>0</v>
      </c>
      <c r="J26" s="40">
        <f t="shared" si="1"/>
        <v>0</v>
      </c>
      <c r="K26" s="41"/>
      <c r="L26" s="42">
        <f t="shared" si="2"/>
        <v>0</v>
      </c>
      <c r="M26" s="43">
        <v>0</v>
      </c>
      <c r="N26" s="42">
        <f t="shared" si="4"/>
        <v>0</v>
      </c>
    </row>
    <row r="27" spans="1:14" x14ac:dyDescent="0.3">
      <c r="A27" s="55" t="s">
        <v>57</v>
      </c>
      <c r="B27" s="34" t="s">
        <v>58</v>
      </c>
      <c r="C27" s="35" t="s">
        <v>42</v>
      </c>
      <c r="D27" s="36">
        <v>1022</v>
      </c>
      <c r="E27" s="37">
        <v>1</v>
      </c>
      <c r="F27" s="38">
        <v>20000</v>
      </c>
      <c r="G27" s="39">
        <v>0</v>
      </c>
      <c r="H27" s="38">
        <f t="shared" si="3"/>
        <v>0</v>
      </c>
      <c r="I27" s="38">
        <f t="shared" si="0"/>
        <v>0</v>
      </c>
      <c r="J27" s="40">
        <f t="shared" si="1"/>
        <v>20000</v>
      </c>
      <c r="K27" s="41"/>
      <c r="L27" s="42">
        <f t="shared" si="2"/>
        <v>20000</v>
      </c>
      <c r="M27" s="43">
        <v>0</v>
      </c>
      <c r="N27" s="42">
        <f t="shared" si="4"/>
        <v>20000</v>
      </c>
    </row>
    <row r="28" spans="1:14" x14ac:dyDescent="0.3">
      <c r="A28" s="21"/>
      <c r="B28" s="45" t="s">
        <v>162</v>
      </c>
      <c r="C28" s="35" t="s">
        <v>42</v>
      </c>
      <c r="D28" s="36">
        <v>1021</v>
      </c>
      <c r="E28" s="37">
        <v>1</v>
      </c>
      <c r="F28" s="38">
        <v>20000</v>
      </c>
      <c r="G28" s="39">
        <v>1</v>
      </c>
      <c r="H28" s="38">
        <f t="shared" si="3"/>
        <v>600</v>
      </c>
      <c r="I28" s="38">
        <f t="shared" si="0"/>
        <v>600</v>
      </c>
      <c r="J28" s="40">
        <f t="shared" si="1"/>
        <v>20600</v>
      </c>
      <c r="K28" s="41"/>
      <c r="L28" s="42">
        <f t="shared" si="2"/>
        <v>20600</v>
      </c>
      <c r="M28" s="43">
        <v>0</v>
      </c>
      <c r="N28" s="42">
        <f t="shared" si="4"/>
        <v>20600</v>
      </c>
    </row>
    <row r="29" spans="1:14" x14ac:dyDescent="0.3">
      <c r="A29" s="21"/>
      <c r="B29" s="52" t="s">
        <v>174</v>
      </c>
      <c r="C29" s="35" t="s">
        <v>42</v>
      </c>
      <c r="D29" s="36">
        <v>2980</v>
      </c>
      <c r="E29" s="37">
        <v>1</v>
      </c>
      <c r="F29" s="38">
        <v>20000</v>
      </c>
      <c r="G29" s="39">
        <v>7</v>
      </c>
      <c r="H29" s="38">
        <f t="shared" si="3"/>
        <v>4200</v>
      </c>
      <c r="I29" s="38">
        <f t="shared" si="0"/>
        <v>4200</v>
      </c>
      <c r="J29" s="40">
        <f t="shared" si="1"/>
        <v>24200</v>
      </c>
      <c r="K29" s="41"/>
      <c r="L29" s="42">
        <f t="shared" si="2"/>
        <v>24200</v>
      </c>
      <c r="M29" s="43">
        <v>0</v>
      </c>
      <c r="N29" s="42">
        <f t="shared" si="4"/>
        <v>24200</v>
      </c>
    </row>
    <row r="30" spans="1:14" x14ac:dyDescent="0.3">
      <c r="A30" s="21"/>
      <c r="B30" s="45" t="s">
        <v>59</v>
      </c>
      <c r="C30" s="35" t="s">
        <v>42</v>
      </c>
      <c r="D30" s="36">
        <v>674</v>
      </c>
      <c r="E30" s="37">
        <v>1</v>
      </c>
      <c r="F30" s="38">
        <v>20000</v>
      </c>
      <c r="G30" s="39">
        <v>4</v>
      </c>
      <c r="H30" s="38">
        <f t="shared" si="3"/>
        <v>2400</v>
      </c>
      <c r="I30" s="38">
        <f t="shared" si="0"/>
        <v>2400</v>
      </c>
      <c r="J30" s="40">
        <f t="shared" si="1"/>
        <v>22400</v>
      </c>
      <c r="K30" s="41"/>
      <c r="L30" s="42">
        <f t="shared" si="2"/>
        <v>22400</v>
      </c>
      <c r="M30" s="43">
        <v>0</v>
      </c>
      <c r="N30" s="42">
        <f t="shared" si="4"/>
        <v>22400</v>
      </c>
    </row>
    <row r="31" spans="1:14" x14ac:dyDescent="0.3">
      <c r="A31" s="21"/>
      <c r="B31" s="45" t="s">
        <v>60</v>
      </c>
      <c r="C31" s="35" t="s">
        <v>42</v>
      </c>
      <c r="D31" s="36">
        <v>37775</v>
      </c>
      <c r="E31" s="37">
        <v>2</v>
      </c>
      <c r="F31" s="38">
        <v>30000</v>
      </c>
      <c r="G31" s="39">
        <v>40</v>
      </c>
      <c r="H31" s="38">
        <f t="shared" si="3"/>
        <v>24000</v>
      </c>
      <c r="I31" s="38">
        <f t="shared" si="0"/>
        <v>24000</v>
      </c>
      <c r="J31" s="40">
        <f t="shared" si="1"/>
        <v>54000</v>
      </c>
      <c r="K31" s="41"/>
      <c r="L31" s="42">
        <f t="shared" si="2"/>
        <v>54000</v>
      </c>
      <c r="M31" s="43">
        <v>0</v>
      </c>
      <c r="N31" s="42">
        <f t="shared" si="4"/>
        <v>54000</v>
      </c>
    </row>
    <row r="32" spans="1:14" x14ac:dyDescent="0.3">
      <c r="A32" s="56" t="s">
        <v>61</v>
      </c>
      <c r="B32" s="45" t="s">
        <v>62</v>
      </c>
      <c r="C32" s="35" t="s">
        <v>42</v>
      </c>
      <c r="D32" s="36">
        <v>1664</v>
      </c>
      <c r="E32" s="37">
        <v>1</v>
      </c>
      <c r="F32" s="38">
        <v>20000</v>
      </c>
      <c r="G32" s="39">
        <v>0</v>
      </c>
      <c r="H32" s="38">
        <f t="shared" si="3"/>
        <v>0</v>
      </c>
      <c r="I32" s="38">
        <f t="shared" si="0"/>
        <v>0</v>
      </c>
      <c r="J32" s="40">
        <f t="shared" si="1"/>
        <v>20000</v>
      </c>
      <c r="K32" s="41"/>
      <c r="L32" s="42">
        <f t="shared" si="2"/>
        <v>20000</v>
      </c>
      <c r="M32" s="43">
        <v>0</v>
      </c>
      <c r="N32" s="42">
        <f t="shared" si="4"/>
        <v>20000</v>
      </c>
    </row>
    <row r="33" spans="1:14" x14ac:dyDescent="0.3">
      <c r="A33" s="21"/>
      <c r="B33" s="53" t="s">
        <v>63</v>
      </c>
      <c r="C33" s="35" t="s">
        <v>55</v>
      </c>
      <c r="D33" s="54" t="s">
        <v>56</v>
      </c>
      <c r="E33" s="54" t="s">
        <v>56</v>
      </c>
      <c r="F33" s="38">
        <v>0</v>
      </c>
      <c r="G33" s="54" t="s">
        <v>56</v>
      </c>
      <c r="H33" s="38">
        <f t="shared" si="3"/>
        <v>0</v>
      </c>
      <c r="I33" s="38">
        <f t="shared" si="0"/>
        <v>0</v>
      </c>
      <c r="J33" s="40">
        <f t="shared" si="1"/>
        <v>0</v>
      </c>
      <c r="K33" s="41"/>
      <c r="L33" s="42">
        <f t="shared" si="2"/>
        <v>0</v>
      </c>
      <c r="M33" s="43">
        <v>0</v>
      </c>
      <c r="N33" s="42">
        <f t="shared" si="4"/>
        <v>0</v>
      </c>
    </row>
    <row r="34" spans="1:14" x14ac:dyDescent="0.3">
      <c r="A34" s="21"/>
      <c r="B34" s="45" t="s">
        <v>64</v>
      </c>
      <c r="C34" s="35" t="s">
        <v>42</v>
      </c>
      <c r="D34" s="36">
        <v>8329</v>
      </c>
      <c r="E34" s="37">
        <v>1</v>
      </c>
      <c r="F34" s="38">
        <v>20000</v>
      </c>
      <c r="G34" s="39">
        <v>15</v>
      </c>
      <c r="H34" s="38">
        <f t="shared" si="3"/>
        <v>9000</v>
      </c>
      <c r="I34" s="38">
        <f t="shared" si="0"/>
        <v>9000</v>
      </c>
      <c r="J34" s="40">
        <f t="shared" si="1"/>
        <v>29000</v>
      </c>
      <c r="K34" s="41"/>
      <c r="L34" s="42">
        <f t="shared" si="2"/>
        <v>29000</v>
      </c>
      <c r="M34" s="43">
        <v>0</v>
      </c>
      <c r="N34" s="42">
        <f t="shared" si="4"/>
        <v>29000</v>
      </c>
    </row>
    <row r="35" spans="1:14" x14ac:dyDescent="0.3">
      <c r="A35" s="21"/>
      <c r="B35" s="45" t="s">
        <v>65</v>
      </c>
      <c r="C35" s="35" t="s">
        <v>42</v>
      </c>
      <c r="D35" s="36">
        <v>731</v>
      </c>
      <c r="E35" s="37">
        <v>1</v>
      </c>
      <c r="F35" s="38">
        <v>20000</v>
      </c>
      <c r="G35" s="39">
        <v>3</v>
      </c>
      <c r="H35" s="38">
        <f t="shared" si="3"/>
        <v>1800</v>
      </c>
      <c r="I35" s="38">
        <f t="shared" si="0"/>
        <v>1800</v>
      </c>
      <c r="J35" s="40">
        <f t="shared" si="1"/>
        <v>21800</v>
      </c>
      <c r="K35" s="41"/>
      <c r="L35" s="42">
        <f t="shared" si="2"/>
        <v>21800</v>
      </c>
      <c r="M35" s="43">
        <v>0</v>
      </c>
      <c r="N35" s="42">
        <f t="shared" si="4"/>
        <v>21800</v>
      </c>
    </row>
    <row r="36" spans="1:14" x14ac:dyDescent="0.3">
      <c r="A36" s="21"/>
      <c r="B36" s="45" t="s">
        <v>66</v>
      </c>
      <c r="C36" s="35" t="s">
        <v>42</v>
      </c>
      <c r="D36" s="36">
        <v>14855</v>
      </c>
      <c r="E36" s="37">
        <v>1</v>
      </c>
      <c r="F36" s="38">
        <v>20000</v>
      </c>
      <c r="G36" s="39">
        <v>35</v>
      </c>
      <c r="H36" s="38">
        <f t="shared" si="3"/>
        <v>21000</v>
      </c>
      <c r="I36" s="38">
        <f t="shared" si="0"/>
        <v>21000</v>
      </c>
      <c r="J36" s="40">
        <f t="shared" si="1"/>
        <v>41000</v>
      </c>
      <c r="K36" s="41"/>
      <c r="L36" s="42">
        <f t="shared" si="2"/>
        <v>41000</v>
      </c>
      <c r="M36" s="43">
        <v>0</v>
      </c>
      <c r="N36" s="42">
        <f t="shared" si="4"/>
        <v>41000</v>
      </c>
    </row>
    <row r="37" spans="1:14" x14ac:dyDescent="0.3">
      <c r="A37" s="57" t="s">
        <v>67</v>
      </c>
      <c r="B37" s="45" t="s">
        <v>175</v>
      </c>
      <c r="C37" s="35" t="s">
        <v>42</v>
      </c>
      <c r="D37" s="36">
        <v>143</v>
      </c>
      <c r="E37" s="37">
        <v>1</v>
      </c>
      <c r="F37" s="38">
        <v>20000</v>
      </c>
      <c r="G37" s="39">
        <v>0</v>
      </c>
      <c r="H37" s="38">
        <f t="shared" si="3"/>
        <v>0</v>
      </c>
      <c r="I37" s="38">
        <f t="shared" si="0"/>
        <v>0</v>
      </c>
      <c r="J37" s="40">
        <f t="shared" si="1"/>
        <v>20000</v>
      </c>
      <c r="K37" s="41"/>
      <c r="L37" s="42">
        <f t="shared" si="2"/>
        <v>20000</v>
      </c>
      <c r="M37" s="43">
        <v>0</v>
      </c>
      <c r="N37" s="42">
        <f t="shared" si="4"/>
        <v>20000</v>
      </c>
    </row>
    <row r="38" spans="1:14" x14ac:dyDescent="0.3">
      <c r="A38" s="21"/>
      <c r="B38" s="34" t="s">
        <v>68</v>
      </c>
      <c r="C38" s="35" t="s">
        <v>42</v>
      </c>
      <c r="D38" s="36">
        <v>1266</v>
      </c>
      <c r="E38" s="37">
        <v>1</v>
      </c>
      <c r="F38" s="38">
        <v>20000</v>
      </c>
      <c r="G38" s="39">
        <v>5</v>
      </c>
      <c r="H38" s="38">
        <f t="shared" si="3"/>
        <v>3000</v>
      </c>
      <c r="I38" s="38">
        <f t="shared" si="0"/>
        <v>3000</v>
      </c>
      <c r="J38" s="40">
        <f t="shared" si="1"/>
        <v>23000</v>
      </c>
      <c r="K38" s="41"/>
      <c r="L38" s="42">
        <f t="shared" si="2"/>
        <v>23000</v>
      </c>
      <c r="M38" s="43">
        <v>0</v>
      </c>
      <c r="N38" s="42">
        <f t="shared" si="4"/>
        <v>23000</v>
      </c>
    </row>
    <row r="39" spans="1:14" x14ac:dyDescent="0.3">
      <c r="A39" s="21"/>
      <c r="B39" s="53" t="s">
        <v>69</v>
      </c>
      <c r="C39" s="35" t="s">
        <v>55</v>
      </c>
      <c r="D39" s="54" t="s">
        <v>56</v>
      </c>
      <c r="E39" s="54" t="s">
        <v>56</v>
      </c>
      <c r="F39" s="38">
        <v>0</v>
      </c>
      <c r="G39" s="54" t="s">
        <v>56</v>
      </c>
      <c r="H39" s="38">
        <f t="shared" si="3"/>
        <v>0</v>
      </c>
      <c r="I39" s="38">
        <f t="shared" si="0"/>
        <v>0</v>
      </c>
      <c r="J39" s="40">
        <f t="shared" si="1"/>
        <v>0</v>
      </c>
      <c r="K39" s="41"/>
      <c r="L39" s="42">
        <f t="shared" si="2"/>
        <v>0</v>
      </c>
      <c r="M39" s="43">
        <v>0</v>
      </c>
      <c r="N39" s="42">
        <f t="shared" si="4"/>
        <v>0</v>
      </c>
    </row>
    <row r="40" spans="1:14" x14ac:dyDescent="0.3">
      <c r="A40" s="55" t="s">
        <v>70</v>
      </c>
      <c r="B40" s="50" t="s">
        <v>71</v>
      </c>
      <c r="C40" s="35" t="s">
        <v>55</v>
      </c>
      <c r="D40" s="36">
        <v>290</v>
      </c>
      <c r="E40" s="37">
        <v>1</v>
      </c>
      <c r="F40" s="38">
        <v>20000</v>
      </c>
      <c r="G40" s="58">
        <v>0</v>
      </c>
      <c r="H40" s="38">
        <f t="shared" si="3"/>
        <v>0</v>
      </c>
      <c r="I40" s="38">
        <f t="shared" si="0"/>
        <v>0</v>
      </c>
      <c r="J40" s="40">
        <f t="shared" si="1"/>
        <v>20000</v>
      </c>
      <c r="K40" s="41"/>
      <c r="L40" s="42">
        <f t="shared" si="2"/>
        <v>20000</v>
      </c>
      <c r="M40" s="43">
        <v>0</v>
      </c>
      <c r="N40" s="42">
        <f t="shared" si="4"/>
        <v>20000</v>
      </c>
    </row>
    <row r="41" spans="1:14" x14ac:dyDescent="0.3">
      <c r="A41" s="59"/>
      <c r="B41" s="46" t="s">
        <v>72</v>
      </c>
      <c r="C41" s="35" t="s">
        <v>42</v>
      </c>
      <c r="D41" s="36">
        <v>3735</v>
      </c>
      <c r="E41" s="37">
        <v>1</v>
      </c>
      <c r="F41" s="38">
        <v>20000</v>
      </c>
      <c r="G41" s="58">
        <v>11</v>
      </c>
      <c r="H41" s="38">
        <f t="shared" si="3"/>
        <v>6600</v>
      </c>
      <c r="I41" s="38">
        <f t="shared" si="0"/>
        <v>6600</v>
      </c>
      <c r="J41" s="40">
        <f>F41+I41</f>
        <v>26600</v>
      </c>
      <c r="K41" s="41"/>
      <c r="L41" s="42">
        <f>J41-K41</f>
        <v>26600</v>
      </c>
      <c r="M41" s="43">
        <v>0</v>
      </c>
      <c r="N41" s="42">
        <f t="shared" si="4"/>
        <v>26600</v>
      </c>
    </row>
    <row r="42" spans="1:14" x14ac:dyDescent="0.3">
      <c r="A42" s="55" t="s">
        <v>73</v>
      </c>
      <c r="B42" s="34" t="s">
        <v>74</v>
      </c>
      <c r="C42" s="35" t="s">
        <v>42</v>
      </c>
      <c r="D42" s="36">
        <v>1431</v>
      </c>
      <c r="E42" s="37">
        <v>1</v>
      </c>
      <c r="F42" s="38">
        <v>20000</v>
      </c>
      <c r="G42" s="58">
        <v>0</v>
      </c>
      <c r="H42" s="38">
        <f t="shared" si="3"/>
        <v>0</v>
      </c>
      <c r="I42" s="38">
        <f t="shared" si="0"/>
        <v>0</v>
      </c>
      <c r="J42" s="40">
        <f t="shared" si="1"/>
        <v>20000</v>
      </c>
      <c r="K42" s="41"/>
      <c r="L42" s="42">
        <f t="shared" si="2"/>
        <v>20000</v>
      </c>
      <c r="M42" s="43">
        <v>0</v>
      </c>
      <c r="N42" s="42">
        <f t="shared" si="4"/>
        <v>20000</v>
      </c>
    </row>
    <row r="43" spans="1:14" x14ac:dyDescent="0.3">
      <c r="A43" s="21"/>
      <c r="B43" s="45" t="s">
        <v>75</v>
      </c>
      <c r="C43" s="35" t="s">
        <v>42</v>
      </c>
      <c r="D43" s="36">
        <v>197</v>
      </c>
      <c r="E43" s="37">
        <v>1</v>
      </c>
      <c r="F43" s="38">
        <v>20000</v>
      </c>
      <c r="G43" s="39">
        <v>0</v>
      </c>
      <c r="H43" s="38">
        <f t="shared" si="3"/>
        <v>0</v>
      </c>
      <c r="I43" s="38">
        <f t="shared" si="0"/>
        <v>0</v>
      </c>
      <c r="J43" s="40">
        <f t="shared" si="1"/>
        <v>20000</v>
      </c>
      <c r="K43" s="41"/>
      <c r="L43" s="42">
        <f t="shared" si="2"/>
        <v>20000</v>
      </c>
      <c r="M43" s="43">
        <v>0</v>
      </c>
      <c r="N43" s="42">
        <f t="shared" si="4"/>
        <v>20000</v>
      </c>
    </row>
    <row r="44" spans="1:14" x14ac:dyDescent="0.3">
      <c r="A44" s="21"/>
      <c r="B44" s="53" t="s">
        <v>76</v>
      </c>
      <c r="C44" s="35" t="s">
        <v>55</v>
      </c>
      <c r="D44" s="54" t="s">
        <v>56</v>
      </c>
      <c r="E44" s="54" t="s">
        <v>56</v>
      </c>
      <c r="F44" s="38">
        <v>0</v>
      </c>
      <c r="G44" s="54" t="s">
        <v>56</v>
      </c>
      <c r="H44" s="38">
        <f t="shared" si="3"/>
        <v>0</v>
      </c>
      <c r="I44" s="38">
        <f t="shared" si="0"/>
        <v>0</v>
      </c>
      <c r="J44" s="40">
        <f t="shared" si="1"/>
        <v>0</v>
      </c>
      <c r="K44" s="41"/>
      <c r="L44" s="42">
        <f t="shared" si="2"/>
        <v>0</v>
      </c>
      <c r="M44" s="43">
        <v>0</v>
      </c>
      <c r="N44" s="42">
        <f t="shared" si="4"/>
        <v>0</v>
      </c>
    </row>
    <row r="45" spans="1:14" x14ac:dyDescent="0.3">
      <c r="A45" s="21"/>
      <c r="B45" s="45" t="s">
        <v>77</v>
      </c>
      <c r="C45" s="35" t="s">
        <v>42</v>
      </c>
      <c r="D45" s="36">
        <v>10224</v>
      </c>
      <c r="E45" s="37">
        <v>1</v>
      </c>
      <c r="F45" s="38">
        <v>20000</v>
      </c>
      <c r="G45" s="39">
        <v>24</v>
      </c>
      <c r="H45" s="38">
        <f t="shared" si="3"/>
        <v>14400</v>
      </c>
      <c r="I45" s="38">
        <f t="shared" si="0"/>
        <v>14400</v>
      </c>
      <c r="J45" s="40">
        <f t="shared" si="1"/>
        <v>34400</v>
      </c>
      <c r="K45" s="41"/>
      <c r="L45" s="42">
        <f t="shared" si="2"/>
        <v>34400</v>
      </c>
      <c r="M45" s="43">
        <v>0</v>
      </c>
      <c r="N45" s="42">
        <f t="shared" si="4"/>
        <v>34400</v>
      </c>
    </row>
    <row r="46" spans="1:14" x14ac:dyDescent="0.3">
      <c r="A46" s="21"/>
      <c r="B46" s="45" t="s">
        <v>78</v>
      </c>
      <c r="C46" s="35" t="s">
        <v>42</v>
      </c>
      <c r="D46" s="36">
        <v>1655</v>
      </c>
      <c r="E46" s="37">
        <v>1</v>
      </c>
      <c r="F46" s="38">
        <v>20000</v>
      </c>
      <c r="G46" s="39">
        <v>1</v>
      </c>
      <c r="H46" s="38">
        <f t="shared" si="3"/>
        <v>600</v>
      </c>
      <c r="I46" s="38">
        <f t="shared" si="0"/>
        <v>600</v>
      </c>
      <c r="J46" s="40">
        <f t="shared" si="1"/>
        <v>20600</v>
      </c>
      <c r="K46" s="51">
        <v>3526</v>
      </c>
      <c r="L46" s="42">
        <f t="shared" si="2"/>
        <v>17074</v>
      </c>
      <c r="M46" s="43">
        <v>0</v>
      </c>
      <c r="N46" s="42">
        <f t="shared" si="4"/>
        <v>17074</v>
      </c>
    </row>
    <row r="47" spans="1:14" x14ac:dyDescent="0.3">
      <c r="A47" s="44"/>
      <c r="B47" s="52" t="s">
        <v>79</v>
      </c>
      <c r="C47" s="35" t="s">
        <v>42</v>
      </c>
      <c r="D47" s="36">
        <v>2922</v>
      </c>
      <c r="E47" s="37">
        <v>1</v>
      </c>
      <c r="F47" s="38">
        <v>20000</v>
      </c>
      <c r="G47" s="39">
        <v>10</v>
      </c>
      <c r="H47" s="38">
        <f t="shared" si="3"/>
        <v>6000</v>
      </c>
      <c r="I47" s="38">
        <f t="shared" si="0"/>
        <v>6000</v>
      </c>
      <c r="J47" s="40">
        <f t="shared" si="1"/>
        <v>26000</v>
      </c>
      <c r="K47" s="41"/>
      <c r="L47" s="42">
        <f t="shared" si="2"/>
        <v>26000</v>
      </c>
      <c r="M47" s="43">
        <v>0</v>
      </c>
      <c r="N47" s="42">
        <f t="shared" si="4"/>
        <v>26000</v>
      </c>
    </row>
    <row r="48" spans="1:14" x14ac:dyDescent="0.3">
      <c r="A48" s="44"/>
      <c r="B48" s="45" t="s">
        <v>80</v>
      </c>
      <c r="C48" s="35" t="s">
        <v>42</v>
      </c>
      <c r="D48" s="36">
        <v>45877</v>
      </c>
      <c r="E48" s="37">
        <v>2</v>
      </c>
      <c r="F48" s="38">
        <v>30000</v>
      </c>
      <c r="G48" s="39">
        <v>124</v>
      </c>
      <c r="H48" s="38">
        <f t="shared" si="3"/>
        <v>74400</v>
      </c>
      <c r="I48" s="38">
        <f t="shared" si="0"/>
        <v>74400</v>
      </c>
      <c r="J48" s="40">
        <f t="shared" si="1"/>
        <v>104400</v>
      </c>
      <c r="K48" s="41"/>
      <c r="L48" s="42">
        <f t="shared" si="2"/>
        <v>104400</v>
      </c>
      <c r="M48" s="43">
        <v>0</v>
      </c>
      <c r="N48" s="42">
        <f t="shared" si="4"/>
        <v>104400</v>
      </c>
    </row>
    <row r="49" spans="1:14" x14ac:dyDescent="0.3">
      <c r="A49" s="21"/>
      <c r="B49" s="53" t="s">
        <v>81</v>
      </c>
      <c r="C49" s="35" t="s">
        <v>55</v>
      </c>
      <c r="D49" s="54" t="s">
        <v>56</v>
      </c>
      <c r="E49" s="54" t="s">
        <v>56</v>
      </c>
      <c r="F49" s="38">
        <v>0</v>
      </c>
      <c r="G49" s="54" t="s">
        <v>56</v>
      </c>
      <c r="H49" s="38">
        <f t="shared" si="3"/>
        <v>0</v>
      </c>
      <c r="I49" s="38">
        <f t="shared" si="0"/>
        <v>0</v>
      </c>
      <c r="J49" s="40">
        <f t="shared" si="1"/>
        <v>0</v>
      </c>
      <c r="K49" s="49"/>
      <c r="L49" s="42">
        <f t="shared" si="2"/>
        <v>0</v>
      </c>
      <c r="M49" s="43">
        <v>0</v>
      </c>
      <c r="N49" s="42">
        <f t="shared" si="4"/>
        <v>0</v>
      </c>
    </row>
    <row r="50" spans="1:14" x14ac:dyDescent="0.3">
      <c r="A50" s="57" t="s">
        <v>67</v>
      </c>
      <c r="B50" s="45" t="s">
        <v>82</v>
      </c>
      <c r="C50" s="35" t="s">
        <v>55</v>
      </c>
      <c r="D50" s="36">
        <v>56</v>
      </c>
      <c r="E50" s="37">
        <v>1</v>
      </c>
      <c r="F50" s="38">
        <v>20000</v>
      </c>
      <c r="G50" s="39">
        <v>0</v>
      </c>
      <c r="H50" s="38">
        <f t="shared" si="3"/>
        <v>0</v>
      </c>
      <c r="I50" s="38">
        <f t="shared" si="0"/>
        <v>0</v>
      </c>
      <c r="J50" s="40">
        <f t="shared" si="1"/>
        <v>20000</v>
      </c>
      <c r="K50" s="49"/>
      <c r="L50" s="42">
        <f t="shared" si="2"/>
        <v>20000</v>
      </c>
      <c r="M50" s="43">
        <v>0</v>
      </c>
      <c r="N50" s="42">
        <f t="shared" si="4"/>
        <v>20000</v>
      </c>
    </row>
    <row r="51" spans="1:14" x14ac:dyDescent="0.3">
      <c r="A51" s="57" t="s">
        <v>83</v>
      </c>
      <c r="B51" s="45" t="s">
        <v>176</v>
      </c>
      <c r="C51" s="35" t="s">
        <v>42</v>
      </c>
      <c r="D51" s="36">
        <v>1031</v>
      </c>
      <c r="E51" s="37">
        <v>1</v>
      </c>
      <c r="F51" s="38">
        <v>20000</v>
      </c>
      <c r="G51" s="39">
        <v>0</v>
      </c>
      <c r="H51" s="38">
        <f t="shared" si="3"/>
        <v>0</v>
      </c>
      <c r="I51" s="38">
        <f t="shared" si="0"/>
        <v>0</v>
      </c>
      <c r="J51" s="40">
        <f t="shared" si="1"/>
        <v>20000</v>
      </c>
      <c r="K51" s="49"/>
      <c r="L51" s="42">
        <f t="shared" si="2"/>
        <v>20000</v>
      </c>
      <c r="M51" s="43">
        <v>0</v>
      </c>
      <c r="N51" s="42">
        <f t="shared" si="4"/>
        <v>20000</v>
      </c>
    </row>
    <row r="52" spans="1:14" x14ac:dyDescent="0.3">
      <c r="A52" s="44"/>
      <c r="B52" s="34" t="s">
        <v>84</v>
      </c>
      <c r="C52" s="35" t="s">
        <v>42</v>
      </c>
      <c r="D52" s="36">
        <v>21678</v>
      </c>
      <c r="E52" s="37">
        <v>2</v>
      </c>
      <c r="F52" s="38">
        <v>30000</v>
      </c>
      <c r="G52" s="39">
        <v>54</v>
      </c>
      <c r="H52" s="38">
        <f t="shared" si="3"/>
        <v>32400</v>
      </c>
      <c r="I52" s="38">
        <f t="shared" si="0"/>
        <v>32400</v>
      </c>
      <c r="J52" s="40">
        <f t="shared" si="1"/>
        <v>62400</v>
      </c>
      <c r="K52" s="49"/>
      <c r="L52" s="42">
        <f t="shared" si="2"/>
        <v>62400</v>
      </c>
      <c r="M52" s="43">
        <v>0</v>
      </c>
      <c r="N52" s="42">
        <f t="shared" si="4"/>
        <v>62400</v>
      </c>
    </row>
    <row r="53" spans="1:14" x14ac:dyDescent="0.3">
      <c r="A53" s="55" t="s">
        <v>85</v>
      </c>
      <c r="B53" s="50" t="s">
        <v>86</v>
      </c>
      <c r="C53" s="35" t="s">
        <v>42</v>
      </c>
      <c r="D53" s="36">
        <v>107</v>
      </c>
      <c r="E53" s="37">
        <v>1</v>
      </c>
      <c r="F53" s="38">
        <v>20000</v>
      </c>
      <c r="G53" s="39">
        <v>0</v>
      </c>
      <c r="H53" s="38">
        <f t="shared" si="3"/>
        <v>0</v>
      </c>
      <c r="I53" s="38">
        <f t="shared" si="0"/>
        <v>0</v>
      </c>
      <c r="J53" s="40">
        <f t="shared" si="1"/>
        <v>20000</v>
      </c>
      <c r="K53" s="49"/>
      <c r="L53" s="42">
        <f t="shared" si="2"/>
        <v>20000</v>
      </c>
      <c r="M53" s="43">
        <v>0</v>
      </c>
      <c r="N53" s="42">
        <f t="shared" si="4"/>
        <v>20000</v>
      </c>
    </row>
    <row r="54" spans="1:14" x14ac:dyDescent="0.3">
      <c r="A54" s="44"/>
      <c r="B54" s="34" t="s">
        <v>87</v>
      </c>
      <c r="C54" s="35" t="s">
        <v>42</v>
      </c>
      <c r="D54" s="36">
        <v>9182</v>
      </c>
      <c r="E54" s="37">
        <v>1</v>
      </c>
      <c r="F54" s="38">
        <v>20000</v>
      </c>
      <c r="G54" s="39">
        <v>17</v>
      </c>
      <c r="H54" s="38">
        <f t="shared" si="3"/>
        <v>10200</v>
      </c>
      <c r="I54" s="38">
        <f t="shared" si="0"/>
        <v>10200</v>
      </c>
      <c r="J54" s="40">
        <f t="shared" si="1"/>
        <v>30200</v>
      </c>
      <c r="K54" s="49"/>
      <c r="L54" s="42">
        <f t="shared" si="2"/>
        <v>30200</v>
      </c>
      <c r="M54" s="43">
        <v>0</v>
      </c>
      <c r="N54" s="42">
        <f t="shared" si="4"/>
        <v>30200</v>
      </c>
    </row>
    <row r="55" spans="1:14" x14ac:dyDescent="0.3">
      <c r="A55" s="57" t="s">
        <v>67</v>
      </c>
      <c r="B55" s="52" t="s">
        <v>177</v>
      </c>
      <c r="C55" s="35" t="s">
        <v>55</v>
      </c>
      <c r="D55" s="36">
        <v>143</v>
      </c>
      <c r="E55" s="37">
        <f>IF(+D55&gt;160000,3,IF(+D55&gt;20000,2,IF(+D55=0," ",1)))</f>
        <v>1</v>
      </c>
      <c r="F55" s="38">
        <f>IF(+E55=3,40000,IF(+E55=2,30000,IF(+E55=1,20000,0)))</f>
        <v>20000</v>
      </c>
      <c r="G55" s="39">
        <v>0</v>
      </c>
      <c r="H55" s="38">
        <f t="shared" si="3"/>
        <v>0</v>
      </c>
      <c r="I55" s="38">
        <f t="shared" si="0"/>
        <v>0</v>
      </c>
      <c r="J55" s="40">
        <f t="shared" si="1"/>
        <v>20000</v>
      </c>
      <c r="K55" s="49"/>
      <c r="L55" s="42">
        <f t="shared" si="2"/>
        <v>20000</v>
      </c>
      <c r="M55" s="43">
        <v>0</v>
      </c>
      <c r="N55" s="42">
        <f t="shared" si="4"/>
        <v>20000</v>
      </c>
    </row>
    <row r="56" spans="1:14" x14ac:dyDescent="0.3">
      <c r="A56" s="21"/>
      <c r="B56" s="52" t="s">
        <v>88</v>
      </c>
      <c r="C56" s="35" t="s">
        <v>42</v>
      </c>
      <c r="D56" s="36">
        <v>1257</v>
      </c>
      <c r="E56" s="37">
        <v>1</v>
      </c>
      <c r="F56" s="38">
        <v>20000</v>
      </c>
      <c r="G56" s="39">
        <v>5</v>
      </c>
      <c r="H56" s="38">
        <f t="shared" si="3"/>
        <v>3000</v>
      </c>
      <c r="I56" s="38">
        <f t="shared" si="0"/>
        <v>3000</v>
      </c>
      <c r="J56" s="40">
        <f t="shared" si="1"/>
        <v>23000</v>
      </c>
      <c r="K56" s="49"/>
      <c r="L56" s="42">
        <f t="shared" si="2"/>
        <v>23000</v>
      </c>
      <c r="M56" s="43">
        <v>0</v>
      </c>
      <c r="N56" s="42">
        <f t="shared" si="4"/>
        <v>23000</v>
      </c>
    </row>
    <row r="57" spans="1:14" x14ac:dyDescent="0.3">
      <c r="A57" s="21"/>
      <c r="B57" s="45" t="s">
        <v>89</v>
      </c>
      <c r="C57" s="35" t="s">
        <v>42</v>
      </c>
      <c r="D57" s="36">
        <v>1648</v>
      </c>
      <c r="E57" s="37">
        <v>1</v>
      </c>
      <c r="F57" s="38">
        <v>20000</v>
      </c>
      <c r="G57" s="39">
        <v>9</v>
      </c>
      <c r="H57" s="38">
        <f t="shared" si="3"/>
        <v>5400</v>
      </c>
      <c r="I57" s="38">
        <f t="shared" si="0"/>
        <v>5400</v>
      </c>
      <c r="J57" s="40">
        <f t="shared" si="1"/>
        <v>25400</v>
      </c>
      <c r="K57" s="49"/>
      <c r="L57" s="42">
        <f t="shared" si="2"/>
        <v>25400</v>
      </c>
      <c r="M57" s="43">
        <v>0</v>
      </c>
      <c r="N57" s="42">
        <f t="shared" si="4"/>
        <v>25400</v>
      </c>
    </row>
    <row r="58" spans="1:14" x14ac:dyDescent="0.3">
      <c r="A58" s="21"/>
      <c r="B58" s="45" t="s">
        <v>90</v>
      </c>
      <c r="C58" s="35" t="s">
        <v>42</v>
      </c>
      <c r="D58" s="36">
        <v>34122</v>
      </c>
      <c r="E58" s="37">
        <v>2</v>
      </c>
      <c r="F58" s="38">
        <v>30000</v>
      </c>
      <c r="G58" s="39">
        <v>82</v>
      </c>
      <c r="H58" s="38">
        <f t="shared" si="3"/>
        <v>49200</v>
      </c>
      <c r="I58" s="38">
        <f t="shared" si="0"/>
        <v>49200</v>
      </c>
      <c r="J58" s="40">
        <f t="shared" si="1"/>
        <v>79200</v>
      </c>
      <c r="K58" s="49"/>
      <c r="L58" s="42">
        <f t="shared" si="2"/>
        <v>79200</v>
      </c>
      <c r="M58" s="43">
        <v>0</v>
      </c>
      <c r="N58" s="42">
        <f t="shared" si="4"/>
        <v>79200</v>
      </c>
    </row>
    <row r="59" spans="1:14" x14ac:dyDescent="0.3">
      <c r="A59" s="21"/>
      <c r="B59" s="34" t="s">
        <v>91</v>
      </c>
      <c r="C59" s="35" t="s">
        <v>42</v>
      </c>
      <c r="D59" s="36">
        <v>105</v>
      </c>
      <c r="E59" s="37">
        <v>1</v>
      </c>
      <c r="F59" s="38">
        <v>20000</v>
      </c>
      <c r="G59" s="39">
        <v>1</v>
      </c>
      <c r="H59" s="38">
        <f t="shared" si="3"/>
        <v>600</v>
      </c>
      <c r="I59" s="38">
        <f t="shared" si="0"/>
        <v>600</v>
      </c>
      <c r="J59" s="40">
        <f t="shared" si="1"/>
        <v>20600</v>
      </c>
      <c r="K59" s="49"/>
      <c r="L59" s="42">
        <f t="shared" si="2"/>
        <v>20600</v>
      </c>
      <c r="M59" s="43">
        <v>0</v>
      </c>
      <c r="N59" s="42">
        <f t="shared" si="4"/>
        <v>20600</v>
      </c>
    </row>
    <row r="60" spans="1:14" x14ac:dyDescent="0.3">
      <c r="A60" s="21"/>
      <c r="B60" s="34" t="s">
        <v>92</v>
      </c>
      <c r="C60" s="35" t="s">
        <v>42</v>
      </c>
      <c r="D60" s="36">
        <v>68</v>
      </c>
      <c r="E60" s="37">
        <v>1</v>
      </c>
      <c r="F60" s="38">
        <v>20000</v>
      </c>
      <c r="G60" s="39">
        <v>0</v>
      </c>
      <c r="H60" s="38">
        <f t="shared" si="3"/>
        <v>0</v>
      </c>
      <c r="I60" s="38">
        <f t="shared" si="0"/>
        <v>0</v>
      </c>
      <c r="J60" s="40">
        <f t="shared" si="1"/>
        <v>20000</v>
      </c>
      <c r="K60" s="49"/>
      <c r="L60" s="42">
        <f t="shared" si="2"/>
        <v>20000</v>
      </c>
      <c r="M60" s="43">
        <v>0</v>
      </c>
      <c r="N60" s="42">
        <f t="shared" si="4"/>
        <v>20000</v>
      </c>
    </row>
    <row r="61" spans="1:14" x14ac:dyDescent="0.3">
      <c r="A61" s="21"/>
      <c r="B61" s="45" t="s">
        <v>163</v>
      </c>
      <c r="C61" s="35" t="s">
        <v>42</v>
      </c>
      <c r="D61" s="36">
        <v>1297</v>
      </c>
      <c r="E61" s="37">
        <v>1</v>
      </c>
      <c r="F61" s="38">
        <v>20000</v>
      </c>
      <c r="G61" s="39">
        <v>2</v>
      </c>
      <c r="H61" s="38">
        <f t="shared" si="3"/>
        <v>1200</v>
      </c>
      <c r="I61" s="38">
        <f t="shared" si="0"/>
        <v>1200</v>
      </c>
      <c r="J61" s="40">
        <f t="shared" si="1"/>
        <v>21200</v>
      </c>
      <c r="K61" s="49"/>
      <c r="L61" s="42">
        <f t="shared" si="2"/>
        <v>21200</v>
      </c>
      <c r="M61" s="43">
        <v>0</v>
      </c>
      <c r="N61" s="42">
        <f t="shared" si="4"/>
        <v>21200</v>
      </c>
    </row>
    <row r="62" spans="1:14" x14ac:dyDescent="0.3">
      <c r="A62" s="21"/>
      <c r="B62" s="45" t="s">
        <v>93</v>
      </c>
      <c r="C62" s="35" t="s">
        <v>42</v>
      </c>
      <c r="D62" s="37">
        <v>2047</v>
      </c>
      <c r="E62" s="37">
        <f t="shared" ref="E62:E94" si="5">IF(+D62&gt;160000,3,IF(+D62&gt;20000,2,IF(+D62=0," ",1)))</f>
        <v>1</v>
      </c>
      <c r="F62" s="38">
        <f t="shared" ref="F62:F116" si="6">IF(+E62=3,40000,IF(+E62=2,30000,IF(+E62=1,20000,0)))</f>
        <v>20000</v>
      </c>
      <c r="G62" s="39">
        <v>5</v>
      </c>
      <c r="H62" s="38">
        <f t="shared" si="3"/>
        <v>3000</v>
      </c>
      <c r="I62" s="38">
        <f t="shared" si="0"/>
        <v>3000</v>
      </c>
      <c r="J62" s="40">
        <f t="shared" si="1"/>
        <v>23000</v>
      </c>
      <c r="K62" s="49"/>
      <c r="L62" s="42">
        <f t="shared" si="2"/>
        <v>23000</v>
      </c>
      <c r="M62" s="43">
        <v>0</v>
      </c>
      <c r="N62" s="42">
        <f t="shared" si="4"/>
        <v>23000</v>
      </c>
    </row>
    <row r="63" spans="1:14" x14ac:dyDescent="0.3">
      <c r="A63" s="21"/>
      <c r="B63" s="45" t="s">
        <v>94</v>
      </c>
      <c r="C63" s="35" t="s">
        <v>55</v>
      </c>
      <c r="D63" s="37">
        <v>250</v>
      </c>
      <c r="E63" s="37">
        <f t="shared" si="5"/>
        <v>1</v>
      </c>
      <c r="F63" s="60">
        <v>20000</v>
      </c>
      <c r="G63" s="39">
        <v>5</v>
      </c>
      <c r="H63" s="38">
        <f t="shared" si="3"/>
        <v>3000</v>
      </c>
      <c r="I63" s="38">
        <f t="shared" si="0"/>
        <v>3000</v>
      </c>
      <c r="J63" s="40">
        <f t="shared" si="1"/>
        <v>23000</v>
      </c>
      <c r="K63" s="41"/>
      <c r="L63" s="42">
        <f t="shared" si="2"/>
        <v>23000</v>
      </c>
      <c r="M63" s="43">
        <v>0</v>
      </c>
      <c r="N63" s="42">
        <f t="shared" si="4"/>
        <v>23000</v>
      </c>
    </row>
    <row r="64" spans="1:14" x14ac:dyDescent="0.3">
      <c r="A64" s="21"/>
      <c r="B64" s="45" t="s">
        <v>95</v>
      </c>
      <c r="C64" s="35" t="s">
        <v>42</v>
      </c>
      <c r="D64" s="61" t="s">
        <v>56</v>
      </c>
      <c r="E64" s="37">
        <v>1</v>
      </c>
      <c r="F64" s="38">
        <f>IF(+E64=3,40000,IF(+E64=2,30000,IF(+E64=1,20000,0)))</f>
        <v>20000</v>
      </c>
      <c r="G64" s="39">
        <v>0</v>
      </c>
      <c r="H64" s="38">
        <f>G64*600</f>
        <v>0</v>
      </c>
      <c r="I64" s="38">
        <f>H64*1</f>
        <v>0</v>
      </c>
      <c r="J64" s="40">
        <f>F64+I64</f>
        <v>20000</v>
      </c>
      <c r="K64" s="41"/>
      <c r="L64" s="42">
        <f>J64-K64</f>
        <v>20000</v>
      </c>
      <c r="M64" s="43">
        <v>0</v>
      </c>
      <c r="N64" s="42">
        <f>L64-M64</f>
        <v>20000</v>
      </c>
    </row>
    <row r="65" spans="1:14" x14ac:dyDescent="0.3">
      <c r="A65" s="21"/>
      <c r="B65" s="45" t="s">
        <v>164</v>
      </c>
      <c r="C65" s="35" t="s">
        <v>55</v>
      </c>
      <c r="D65" s="62">
        <v>436</v>
      </c>
      <c r="E65" s="63">
        <v>1</v>
      </c>
      <c r="F65" s="38">
        <f>IF(+E65=3,40000,IF(+E65=2,30000,IF(+E65=1,20000,0)))</f>
        <v>20000</v>
      </c>
      <c r="G65" s="64">
        <v>1</v>
      </c>
      <c r="H65" s="38">
        <f>G65*600</f>
        <v>600</v>
      </c>
      <c r="I65" s="38">
        <f>H65*1</f>
        <v>600</v>
      </c>
      <c r="J65" s="40">
        <f>F65+I65</f>
        <v>20600</v>
      </c>
      <c r="K65" s="51">
        <v>10164</v>
      </c>
      <c r="L65" s="42">
        <f>J65-K65</f>
        <v>10436</v>
      </c>
      <c r="M65" s="43">
        <v>0</v>
      </c>
      <c r="N65" s="42">
        <f>L65-M65</f>
        <v>10436</v>
      </c>
    </row>
    <row r="66" spans="1:14" x14ac:dyDescent="0.3">
      <c r="A66" s="21"/>
      <c r="B66" s="45" t="s">
        <v>96</v>
      </c>
      <c r="C66" s="35" t="s">
        <v>42</v>
      </c>
      <c r="D66" s="37">
        <v>97618</v>
      </c>
      <c r="E66" s="37">
        <f t="shared" si="5"/>
        <v>2</v>
      </c>
      <c r="F66" s="38">
        <f t="shared" si="6"/>
        <v>30000</v>
      </c>
      <c r="G66" s="39">
        <v>175</v>
      </c>
      <c r="H66" s="38">
        <f t="shared" si="3"/>
        <v>105000</v>
      </c>
      <c r="I66" s="38">
        <f t="shared" si="0"/>
        <v>105000</v>
      </c>
      <c r="J66" s="40">
        <f t="shared" si="1"/>
        <v>135000</v>
      </c>
      <c r="K66" s="49"/>
      <c r="L66" s="42">
        <f t="shared" si="2"/>
        <v>135000</v>
      </c>
      <c r="M66" s="43">
        <v>0</v>
      </c>
      <c r="N66" s="42">
        <f t="shared" si="4"/>
        <v>135000</v>
      </c>
    </row>
    <row r="67" spans="1:14" x14ac:dyDescent="0.3">
      <c r="A67" s="21"/>
      <c r="B67" s="52" t="s">
        <v>178</v>
      </c>
      <c r="C67" s="35" t="s">
        <v>42</v>
      </c>
      <c r="D67" s="37">
        <v>13753</v>
      </c>
      <c r="E67" s="37">
        <f t="shared" si="5"/>
        <v>1</v>
      </c>
      <c r="F67" s="38">
        <f t="shared" si="6"/>
        <v>20000</v>
      </c>
      <c r="G67" s="39">
        <v>29</v>
      </c>
      <c r="H67" s="38">
        <f t="shared" si="3"/>
        <v>17400</v>
      </c>
      <c r="I67" s="38">
        <f t="shared" si="0"/>
        <v>17400</v>
      </c>
      <c r="J67" s="40">
        <f t="shared" si="1"/>
        <v>37400</v>
      </c>
      <c r="K67" s="41"/>
      <c r="L67" s="42">
        <f t="shared" si="2"/>
        <v>37400</v>
      </c>
      <c r="M67" s="43">
        <v>0</v>
      </c>
      <c r="N67" s="42">
        <f t="shared" si="4"/>
        <v>37400</v>
      </c>
    </row>
    <row r="68" spans="1:14" x14ac:dyDescent="0.3">
      <c r="A68" s="21"/>
      <c r="B68" s="45" t="s">
        <v>97</v>
      </c>
      <c r="C68" s="35" t="s">
        <v>42</v>
      </c>
      <c r="D68" s="37">
        <v>1042</v>
      </c>
      <c r="E68" s="37">
        <f t="shared" si="5"/>
        <v>1</v>
      </c>
      <c r="F68" s="38">
        <f t="shared" si="6"/>
        <v>20000</v>
      </c>
      <c r="G68" s="39">
        <v>4</v>
      </c>
      <c r="H68" s="38">
        <f t="shared" si="3"/>
        <v>2400</v>
      </c>
      <c r="I68" s="38">
        <f t="shared" si="0"/>
        <v>2400</v>
      </c>
      <c r="J68" s="40">
        <f t="shared" si="1"/>
        <v>22400</v>
      </c>
      <c r="K68" s="41"/>
      <c r="L68" s="42">
        <f t="shared" si="2"/>
        <v>22400</v>
      </c>
      <c r="M68" s="43">
        <v>0</v>
      </c>
      <c r="N68" s="42">
        <f t="shared" si="4"/>
        <v>22400</v>
      </c>
    </row>
    <row r="69" spans="1:14" x14ac:dyDescent="0.3">
      <c r="A69" s="21"/>
      <c r="B69" s="45" t="s">
        <v>98</v>
      </c>
      <c r="C69" s="35" t="s">
        <v>42</v>
      </c>
      <c r="D69" s="37">
        <v>2797</v>
      </c>
      <c r="E69" s="37">
        <f t="shared" si="5"/>
        <v>1</v>
      </c>
      <c r="F69" s="38">
        <f t="shared" si="6"/>
        <v>20000</v>
      </c>
      <c r="G69" s="39">
        <v>9</v>
      </c>
      <c r="H69" s="38">
        <f t="shared" si="3"/>
        <v>5400</v>
      </c>
      <c r="I69" s="38">
        <f t="shared" si="0"/>
        <v>5400</v>
      </c>
      <c r="J69" s="40">
        <f t="shared" si="1"/>
        <v>25400</v>
      </c>
      <c r="K69" s="41"/>
      <c r="L69" s="42">
        <f t="shared" si="2"/>
        <v>25400</v>
      </c>
      <c r="M69" s="43">
        <v>0</v>
      </c>
      <c r="N69" s="42">
        <f t="shared" si="4"/>
        <v>25400</v>
      </c>
    </row>
    <row r="70" spans="1:14" x14ac:dyDescent="0.3">
      <c r="A70" s="21"/>
      <c r="B70" s="45" t="s">
        <v>179</v>
      </c>
      <c r="C70" s="35" t="s">
        <v>42</v>
      </c>
      <c r="D70" s="37">
        <v>14835</v>
      </c>
      <c r="E70" s="37">
        <f t="shared" si="5"/>
        <v>1</v>
      </c>
      <c r="F70" s="38">
        <f t="shared" si="6"/>
        <v>20000</v>
      </c>
      <c r="G70" s="39">
        <v>39</v>
      </c>
      <c r="H70" s="38">
        <f t="shared" si="3"/>
        <v>23400</v>
      </c>
      <c r="I70" s="38">
        <f t="shared" si="0"/>
        <v>23400</v>
      </c>
      <c r="J70" s="40">
        <f t="shared" si="1"/>
        <v>43400</v>
      </c>
      <c r="K70" s="65"/>
      <c r="L70" s="42">
        <f t="shared" si="2"/>
        <v>43400</v>
      </c>
      <c r="M70" s="43">
        <v>0</v>
      </c>
      <c r="N70" s="42">
        <f t="shared" si="4"/>
        <v>43400</v>
      </c>
    </row>
    <row r="71" spans="1:14" x14ac:dyDescent="0.3">
      <c r="A71" s="55" t="s">
        <v>99</v>
      </c>
      <c r="B71" s="45" t="s">
        <v>100</v>
      </c>
      <c r="C71" s="35" t="s">
        <v>55</v>
      </c>
      <c r="D71" s="37">
        <v>6024</v>
      </c>
      <c r="E71" s="37">
        <v>1</v>
      </c>
      <c r="F71" s="38">
        <f t="shared" si="6"/>
        <v>20000</v>
      </c>
      <c r="G71" s="39">
        <v>0</v>
      </c>
      <c r="H71" s="38">
        <f t="shared" si="3"/>
        <v>0</v>
      </c>
      <c r="I71" s="38">
        <f t="shared" si="0"/>
        <v>0</v>
      </c>
      <c r="J71" s="38">
        <f t="shared" si="1"/>
        <v>20000</v>
      </c>
      <c r="K71" s="41"/>
      <c r="L71" s="42">
        <f t="shared" si="2"/>
        <v>20000</v>
      </c>
      <c r="M71" s="43">
        <v>0</v>
      </c>
      <c r="N71" s="42">
        <f t="shared" si="4"/>
        <v>20000</v>
      </c>
    </row>
    <row r="72" spans="1:14" x14ac:dyDescent="0.3">
      <c r="A72" s="21"/>
      <c r="B72" s="34" t="s">
        <v>101</v>
      </c>
      <c r="C72" s="35" t="s">
        <v>42</v>
      </c>
      <c r="D72" s="37">
        <v>1413</v>
      </c>
      <c r="E72" s="37">
        <f t="shared" si="5"/>
        <v>1</v>
      </c>
      <c r="F72" s="38">
        <f t="shared" si="6"/>
        <v>20000</v>
      </c>
      <c r="G72" s="39">
        <v>3</v>
      </c>
      <c r="H72" s="38">
        <f t="shared" si="3"/>
        <v>1800</v>
      </c>
      <c r="I72" s="38">
        <f t="shared" si="0"/>
        <v>1800</v>
      </c>
      <c r="J72" s="40">
        <f t="shared" si="1"/>
        <v>21800</v>
      </c>
      <c r="K72" s="41"/>
      <c r="L72" s="42">
        <f t="shared" si="2"/>
        <v>21800</v>
      </c>
      <c r="M72" s="43">
        <v>0</v>
      </c>
      <c r="N72" s="42">
        <f t="shared" si="4"/>
        <v>21800</v>
      </c>
    </row>
    <row r="73" spans="1:14" x14ac:dyDescent="0.3">
      <c r="A73" s="44"/>
      <c r="B73" s="45" t="s">
        <v>102</v>
      </c>
      <c r="C73" s="35" t="s">
        <v>42</v>
      </c>
      <c r="D73" s="37">
        <v>11009</v>
      </c>
      <c r="E73" s="37">
        <f t="shared" si="5"/>
        <v>1</v>
      </c>
      <c r="F73" s="38">
        <f t="shared" si="6"/>
        <v>20000</v>
      </c>
      <c r="G73" s="39">
        <v>20</v>
      </c>
      <c r="H73" s="38">
        <f t="shared" si="3"/>
        <v>12000</v>
      </c>
      <c r="I73" s="38">
        <f t="shared" si="0"/>
        <v>12000</v>
      </c>
      <c r="J73" s="40">
        <f t="shared" si="1"/>
        <v>32000</v>
      </c>
      <c r="K73" s="41"/>
      <c r="L73" s="42">
        <f t="shared" si="2"/>
        <v>32000</v>
      </c>
      <c r="M73" s="43">
        <v>0</v>
      </c>
      <c r="N73" s="42">
        <f t="shared" si="4"/>
        <v>32000</v>
      </c>
    </row>
    <row r="74" spans="1:14" x14ac:dyDescent="0.3">
      <c r="A74" s="21"/>
      <c r="B74" s="45" t="s">
        <v>165</v>
      </c>
      <c r="C74" s="35" t="s">
        <v>42</v>
      </c>
      <c r="D74" s="37">
        <v>938</v>
      </c>
      <c r="E74" s="37">
        <f t="shared" si="5"/>
        <v>1</v>
      </c>
      <c r="F74" s="38">
        <f t="shared" si="6"/>
        <v>20000</v>
      </c>
      <c r="G74" s="39">
        <v>2</v>
      </c>
      <c r="H74" s="38">
        <f t="shared" si="3"/>
        <v>1200</v>
      </c>
      <c r="I74" s="38">
        <f t="shared" si="0"/>
        <v>1200</v>
      </c>
      <c r="J74" s="40">
        <f t="shared" si="1"/>
        <v>21200</v>
      </c>
      <c r="K74" s="41"/>
      <c r="L74" s="42">
        <f t="shared" si="2"/>
        <v>21200</v>
      </c>
      <c r="M74" s="43">
        <v>0</v>
      </c>
      <c r="N74" s="42">
        <f t="shared" si="4"/>
        <v>21200</v>
      </c>
    </row>
    <row r="75" spans="1:14" x14ac:dyDescent="0.3">
      <c r="A75" s="21"/>
      <c r="B75" s="45" t="s">
        <v>103</v>
      </c>
      <c r="C75" s="35" t="s">
        <v>42</v>
      </c>
      <c r="D75" s="37">
        <v>254</v>
      </c>
      <c r="E75" s="37">
        <f t="shared" si="5"/>
        <v>1</v>
      </c>
      <c r="F75" s="38">
        <f t="shared" si="6"/>
        <v>20000</v>
      </c>
      <c r="G75" s="39">
        <v>0</v>
      </c>
      <c r="H75" s="38">
        <f t="shared" si="3"/>
        <v>0</v>
      </c>
      <c r="I75" s="38">
        <f t="shared" si="0"/>
        <v>0</v>
      </c>
      <c r="J75" s="40">
        <f t="shared" si="1"/>
        <v>20000</v>
      </c>
      <c r="K75" s="41"/>
      <c r="L75" s="42">
        <f t="shared" si="2"/>
        <v>20000</v>
      </c>
      <c r="M75" s="43">
        <v>0</v>
      </c>
      <c r="N75" s="42">
        <f t="shared" si="4"/>
        <v>20000</v>
      </c>
    </row>
    <row r="76" spans="1:14" x14ac:dyDescent="0.3">
      <c r="A76" s="21"/>
      <c r="B76" s="45" t="s">
        <v>104</v>
      </c>
      <c r="C76" s="35" t="s">
        <v>42</v>
      </c>
      <c r="D76" s="37">
        <v>651</v>
      </c>
      <c r="E76" s="37">
        <f t="shared" si="5"/>
        <v>1</v>
      </c>
      <c r="F76" s="38">
        <f t="shared" si="6"/>
        <v>20000</v>
      </c>
      <c r="G76" s="39">
        <v>0</v>
      </c>
      <c r="H76" s="38">
        <f t="shared" si="3"/>
        <v>0</v>
      </c>
      <c r="I76" s="38">
        <f t="shared" si="0"/>
        <v>0</v>
      </c>
      <c r="J76" s="40">
        <f t="shared" si="1"/>
        <v>20000</v>
      </c>
      <c r="K76" s="41"/>
      <c r="L76" s="42">
        <f t="shared" si="2"/>
        <v>20000</v>
      </c>
      <c r="M76" s="43">
        <v>0</v>
      </c>
      <c r="N76" s="42">
        <f t="shared" si="4"/>
        <v>20000</v>
      </c>
    </row>
    <row r="77" spans="1:14" x14ac:dyDescent="0.3">
      <c r="A77" s="21"/>
      <c r="B77" s="52" t="s">
        <v>166</v>
      </c>
      <c r="C77" s="35" t="s">
        <v>42</v>
      </c>
      <c r="D77" s="37">
        <v>2196</v>
      </c>
      <c r="E77" s="37">
        <f t="shared" si="5"/>
        <v>1</v>
      </c>
      <c r="F77" s="38">
        <v>20000</v>
      </c>
      <c r="G77" s="39">
        <v>6</v>
      </c>
      <c r="H77" s="38">
        <f t="shared" si="3"/>
        <v>3600</v>
      </c>
      <c r="I77" s="38">
        <f t="shared" ref="I77:I116" si="7">H77*1</f>
        <v>3600</v>
      </c>
      <c r="J77" s="40">
        <f t="shared" ref="J77:J112" si="8">F77+I77</f>
        <v>23600</v>
      </c>
      <c r="K77" s="51">
        <v>19623</v>
      </c>
      <c r="L77" s="42">
        <f t="shared" ref="L77:L112" si="9">J77-K77</f>
        <v>3977</v>
      </c>
      <c r="M77" s="43">
        <v>0</v>
      </c>
      <c r="N77" s="42">
        <f t="shared" si="4"/>
        <v>3977</v>
      </c>
    </row>
    <row r="78" spans="1:14" x14ac:dyDescent="0.3">
      <c r="A78" s="21"/>
      <c r="B78" s="45" t="s">
        <v>180</v>
      </c>
      <c r="C78" s="35" t="s">
        <v>42</v>
      </c>
      <c r="D78" s="37">
        <v>3245</v>
      </c>
      <c r="E78" s="37">
        <f t="shared" si="5"/>
        <v>1</v>
      </c>
      <c r="F78" s="38">
        <f t="shared" si="6"/>
        <v>20000</v>
      </c>
      <c r="G78" s="39">
        <v>6</v>
      </c>
      <c r="H78" s="38">
        <f t="shared" si="3"/>
        <v>3600</v>
      </c>
      <c r="I78" s="38">
        <f t="shared" si="7"/>
        <v>3600</v>
      </c>
      <c r="J78" s="40">
        <f t="shared" si="8"/>
        <v>23600</v>
      </c>
      <c r="K78" s="41"/>
      <c r="L78" s="42">
        <f t="shared" si="9"/>
        <v>23600</v>
      </c>
      <c r="M78" s="43">
        <v>0</v>
      </c>
      <c r="N78" s="42">
        <f t="shared" ref="N78:N116" si="10">L78-M78</f>
        <v>23600</v>
      </c>
    </row>
    <row r="79" spans="1:14" x14ac:dyDescent="0.3">
      <c r="A79" s="21"/>
      <c r="B79" s="45" t="s">
        <v>105</v>
      </c>
      <c r="C79" s="35" t="s">
        <v>42</v>
      </c>
      <c r="D79" s="37">
        <v>1910</v>
      </c>
      <c r="E79" s="37">
        <f t="shared" si="5"/>
        <v>1</v>
      </c>
      <c r="F79" s="38">
        <f t="shared" si="6"/>
        <v>20000</v>
      </c>
      <c r="G79" s="39">
        <v>9</v>
      </c>
      <c r="H79" s="38">
        <f t="shared" si="3"/>
        <v>5400</v>
      </c>
      <c r="I79" s="38">
        <f t="shared" si="7"/>
        <v>5400</v>
      </c>
      <c r="J79" s="40">
        <f t="shared" si="8"/>
        <v>25400</v>
      </c>
      <c r="K79" s="41"/>
      <c r="L79" s="42">
        <f t="shared" si="9"/>
        <v>25400</v>
      </c>
      <c r="M79" s="43">
        <v>0</v>
      </c>
      <c r="N79" s="42">
        <f t="shared" si="10"/>
        <v>25400</v>
      </c>
    </row>
    <row r="80" spans="1:14" x14ac:dyDescent="0.3">
      <c r="A80" s="21"/>
      <c r="B80" s="48" t="s">
        <v>167</v>
      </c>
      <c r="C80" s="35" t="s">
        <v>42</v>
      </c>
      <c r="D80" s="37">
        <v>93</v>
      </c>
      <c r="E80" s="37">
        <f t="shared" si="5"/>
        <v>1</v>
      </c>
      <c r="F80" s="38">
        <f t="shared" si="6"/>
        <v>20000</v>
      </c>
      <c r="G80" s="39">
        <v>0</v>
      </c>
      <c r="H80" s="38">
        <f t="shared" ref="H80:H116" si="11">G80*600</f>
        <v>0</v>
      </c>
      <c r="I80" s="38">
        <f t="shared" si="7"/>
        <v>0</v>
      </c>
      <c r="J80" s="40">
        <f t="shared" si="8"/>
        <v>20000</v>
      </c>
      <c r="K80" s="51">
        <v>5663</v>
      </c>
      <c r="L80" s="42">
        <f t="shared" si="9"/>
        <v>14337</v>
      </c>
      <c r="M80" s="43">
        <v>0</v>
      </c>
      <c r="N80" s="42">
        <f t="shared" si="10"/>
        <v>14337</v>
      </c>
    </row>
    <row r="81" spans="1:14" x14ac:dyDescent="0.3">
      <c r="A81" s="21"/>
      <c r="B81" s="46" t="s">
        <v>181</v>
      </c>
      <c r="C81" s="35" t="s">
        <v>42</v>
      </c>
      <c r="D81" s="37">
        <v>928</v>
      </c>
      <c r="E81" s="37">
        <f t="shared" si="5"/>
        <v>1</v>
      </c>
      <c r="F81" s="38">
        <f t="shared" si="6"/>
        <v>20000</v>
      </c>
      <c r="G81" s="39">
        <v>3</v>
      </c>
      <c r="H81" s="38">
        <f t="shared" si="11"/>
        <v>1800</v>
      </c>
      <c r="I81" s="38">
        <f t="shared" si="7"/>
        <v>1800</v>
      </c>
      <c r="J81" s="40">
        <f t="shared" si="8"/>
        <v>21800</v>
      </c>
      <c r="K81" s="41"/>
      <c r="L81" s="42">
        <f t="shared" si="9"/>
        <v>21800</v>
      </c>
      <c r="M81" s="43">
        <v>0</v>
      </c>
      <c r="N81" s="42">
        <f t="shared" si="10"/>
        <v>21800</v>
      </c>
    </row>
    <row r="82" spans="1:14" x14ac:dyDescent="0.3">
      <c r="A82" s="56" t="s">
        <v>106</v>
      </c>
      <c r="B82" s="52" t="s">
        <v>107</v>
      </c>
      <c r="C82" s="35" t="s">
        <v>42</v>
      </c>
      <c r="D82" s="37">
        <v>1392</v>
      </c>
      <c r="E82" s="37">
        <f t="shared" si="5"/>
        <v>1</v>
      </c>
      <c r="F82" s="38">
        <v>20000</v>
      </c>
      <c r="G82" s="39">
        <v>0</v>
      </c>
      <c r="H82" s="38">
        <f t="shared" si="11"/>
        <v>0</v>
      </c>
      <c r="I82" s="66">
        <f t="shared" si="7"/>
        <v>0</v>
      </c>
      <c r="J82" s="67">
        <f t="shared" si="8"/>
        <v>20000</v>
      </c>
      <c r="K82" s="41"/>
      <c r="L82" s="42">
        <f t="shared" si="9"/>
        <v>20000</v>
      </c>
      <c r="M82" s="43">
        <v>0</v>
      </c>
      <c r="N82" s="42">
        <f t="shared" si="10"/>
        <v>20000</v>
      </c>
    </row>
    <row r="83" spans="1:14" x14ac:dyDescent="0.3">
      <c r="A83" s="55" t="s">
        <v>108</v>
      </c>
      <c r="B83" s="45" t="s">
        <v>109</v>
      </c>
      <c r="C83" s="35" t="s">
        <v>42</v>
      </c>
      <c r="D83" s="61">
        <v>3660</v>
      </c>
      <c r="E83" s="37">
        <v>1</v>
      </c>
      <c r="F83" s="38">
        <v>20000</v>
      </c>
      <c r="G83" s="39">
        <v>0</v>
      </c>
      <c r="H83" s="38">
        <f>G83*600</f>
        <v>0</v>
      </c>
      <c r="I83" s="66">
        <f>H83*1</f>
        <v>0</v>
      </c>
      <c r="J83" s="67">
        <f>F83+I83</f>
        <v>20000</v>
      </c>
      <c r="K83" s="41"/>
      <c r="L83" s="42">
        <f>J83-K83</f>
        <v>20000</v>
      </c>
      <c r="M83" s="43">
        <v>0</v>
      </c>
      <c r="N83" s="42">
        <f t="shared" si="10"/>
        <v>20000</v>
      </c>
    </row>
    <row r="84" spans="1:14" x14ac:dyDescent="0.3">
      <c r="A84" s="21"/>
      <c r="B84" s="45" t="s">
        <v>110</v>
      </c>
      <c r="C84" s="35" t="s">
        <v>42</v>
      </c>
      <c r="D84" s="37">
        <v>12280</v>
      </c>
      <c r="E84" s="37">
        <f t="shared" si="5"/>
        <v>1</v>
      </c>
      <c r="F84" s="38">
        <f t="shared" si="6"/>
        <v>20000</v>
      </c>
      <c r="G84" s="39">
        <v>16</v>
      </c>
      <c r="H84" s="38">
        <f t="shared" si="11"/>
        <v>9600</v>
      </c>
      <c r="I84" s="38">
        <f t="shared" si="7"/>
        <v>9600</v>
      </c>
      <c r="J84" s="40">
        <f t="shared" si="8"/>
        <v>29600</v>
      </c>
      <c r="K84" s="41"/>
      <c r="L84" s="42">
        <f t="shared" si="9"/>
        <v>29600</v>
      </c>
      <c r="M84" s="43">
        <v>0</v>
      </c>
      <c r="N84" s="42">
        <f t="shared" si="10"/>
        <v>29600</v>
      </c>
    </row>
    <row r="85" spans="1:14" x14ac:dyDescent="0.3">
      <c r="A85" s="44"/>
      <c r="B85" s="45" t="s">
        <v>111</v>
      </c>
      <c r="C85" s="35" t="s">
        <v>42</v>
      </c>
      <c r="D85" s="37">
        <v>1770</v>
      </c>
      <c r="E85" s="37">
        <f t="shared" si="5"/>
        <v>1</v>
      </c>
      <c r="F85" s="38">
        <f t="shared" si="6"/>
        <v>20000</v>
      </c>
      <c r="G85" s="39">
        <v>0</v>
      </c>
      <c r="H85" s="38">
        <f t="shared" si="11"/>
        <v>0</v>
      </c>
      <c r="I85" s="38">
        <f t="shared" si="7"/>
        <v>0</v>
      </c>
      <c r="J85" s="40">
        <f t="shared" si="8"/>
        <v>20000</v>
      </c>
      <c r="K85" s="41"/>
      <c r="L85" s="42">
        <f t="shared" si="9"/>
        <v>20000</v>
      </c>
      <c r="M85" s="43">
        <v>0</v>
      </c>
      <c r="N85" s="42">
        <f t="shared" si="10"/>
        <v>20000</v>
      </c>
    </row>
    <row r="86" spans="1:14" x14ac:dyDescent="0.3">
      <c r="A86" s="44"/>
      <c r="B86" s="45" t="s">
        <v>168</v>
      </c>
      <c r="C86" s="35" t="s">
        <v>42</v>
      </c>
      <c r="D86" s="37">
        <v>6885</v>
      </c>
      <c r="E86" s="37">
        <f t="shared" si="5"/>
        <v>1</v>
      </c>
      <c r="F86" s="38">
        <f t="shared" si="6"/>
        <v>20000</v>
      </c>
      <c r="G86" s="39">
        <v>8</v>
      </c>
      <c r="H86" s="38">
        <f t="shared" si="11"/>
        <v>4800</v>
      </c>
      <c r="I86" s="38">
        <f t="shared" si="7"/>
        <v>4800</v>
      </c>
      <c r="J86" s="40">
        <f t="shared" si="8"/>
        <v>24800</v>
      </c>
      <c r="K86" s="51">
        <v>20703</v>
      </c>
      <c r="L86" s="42">
        <f t="shared" si="9"/>
        <v>4097</v>
      </c>
      <c r="M86" s="43">
        <v>0</v>
      </c>
      <c r="N86" s="42">
        <f t="shared" si="10"/>
        <v>4097</v>
      </c>
    </row>
    <row r="87" spans="1:14" x14ac:dyDescent="0.3">
      <c r="A87" s="21"/>
      <c r="B87" s="45" t="s">
        <v>182</v>
      </c>
      <c r="C87" s="35" t="s">
        <v>42</v>
      </c>
      <c r="D87" s="37">
        <v>477</v>
      </c>
      <c r="E87" s="37">
        <f t="shared" si="5"/>
        <v>1</v>
      </c>
      <c r="F87" s="38">
        <f t="shared" si="6"/>
        <v>20000</v>
      </c>
      <c r="G87" s="39">
        <v>3</v>
      </c>
      <c r="H87" s="38">
        <f t="shared" si="11"/>
        <v>1800</v>
      </c>
      <c r="I87" s="38">
        <f t="shared" si="7"/>
        <v>1800</v>
      </c>
      <c r="J87" s="40">
        <f t="shared" si="8"/>
        <v>21800</v>
      </c>
      <c r="K87" s="41"/>
      <c r="L87" s="42">
        <f t="shared" si="9"/>
        <v>21800</v>
      </c>
      <c r="M87" s="43">
        <v>0</v>
      </c>
      <c r="N87" s="42">
        <f t="shared" si="10"/>
        <v>21800</v>
      </c>
    </row>
    <row r="88" spans="1:14" x14ac:dyDescent="0.3">
      <c r="A88" s="21"/>
      <c r="B88" s="34" t="s">
        <v>112</v>
      </c>
      <c r="C88" s="35" t="s">
        <v>42</v>
      </c>
      <c r="D88" s="37">
        <v>289</v>
      </c>
      <c r="E88" s="37">
        <f>IF(+D88&gt;160000,3,IF(+D88&gt;20000,2,IF(+D88=0," ",1)))</f>
        <v>1</v>
      </c>
      <c r="F88" s="38">
        <f>IF(+E88=3,40000,IF(+E88=2,30000,IF(+E88=1,20000,0)))</f>
        <v>20000</v>
      </c>
      <c r="G88" s="39">
        <v>0</v>
      </c>
      <c r="H88" s="38">
        <f t="shared" si="11"/>
        <v>0</v>
      </c>
      <c r="I88" s="38">
        <f t="shared" si="7"/>
        <v>0</v>
      </c>
      <c r="J88" s="40">
        <f t="shared" si="8"/>
        <v>20000</v>
      </c>
      <c r="K88" s="41"/>
      <c r="L88" s="42">
        <f t="shared" si="9"/>
        <v>20000</v>
      </c>
      <c r="M88" s="43">
        <v>0</v>
      </c>
      <c r="N88" s="42">
        <f t="shared" si="10"/>
        <v>20000</v>
      </c>
    </row>
    <row r="89" spans="1:14" x14ac:dyDescent="0.3">
      <c r="A89" s="21"/>
      <c r="B89" s="45" t="s">
        <v>113</v>
      </c>
      <c r="C89" s="35" t="s">
        <v>42</v>
      </c>
      <c r="D89" s="61" t="s">
        <v>56</v>
      </c>
      <c r="E89" s="37">
        <v>1</v>
      </c>
      <c r="F89" s="38">
        <f t="shared" si="6"/>
        <v>20000</v>
      </c>
      <c r="G89" s="39">
        <v>0</v>
      </c>
      <c r="H89" s="38">
        <f>G89*600</f>
        <v>0</v>
      </c>
      <c r="I89" s="38">
        <f>H89*1</f>
        <v>0</v>
      </c>
      <c r="J89" s="40">
        <f>F89+I89</f>
        <v>20000</v>
      </c>
      <c r="K89" s="41"/>
      <c r="L89" s="42">
        <f>J89-K89</f>
        <v>20000</v>
      </c>
      <c r="M89" s="43">
        <v>0</v>
      </c>
      <c r="N89" s="42">
        <f>L89-M89</f>
        <v>20000</v>
      </c>
    </row>
    <row r="90" spans="1:14" x14ac:dyDescent="0.3">
      <c r="A90" s="44"/>
      <c r="B90" s="45" t="s">
        <v>169</v>
      </c>
      <c r="C90" s="35" t="s">
        <v>42</v>
      </c>
      <c r="D90" s="37">
        <v>87521</v>
      </c>
      <c r="E90" s="37">
        <f t="shared" si="5"/>
        <v>2</v>
      </c>
      <c r="F90" s="38">
        <f t="shared" si="6"/>
        <v>30000</v>
      </c>
      <c r="G90" s="39">
        <v>137</v>
      </c>
      <c r="H90" s="38">
        <f t="shared" si="11"/>
        <v>82200</v>
      </c>
      <c r="I90" s="38">
        <f t="shared" si="7"/>
        <v>82200</v>
      </c>
      <c r="J90" s="40">
        <f t="shared" si="8"/>
        <v>112200</v>
      </c>
      <c r="K90" s="41"/>
      <c r="L90" s="42">
        <f t="shared" si="9"/>
        <v>112200</v>
      </c>
      <c r="M90" s="43">
        <v>0</v>
      </c>
      <c r="N90" s="42">
        <f t="shared" si="10"/>
        <v>112200</v>
      </c>
    </row>
    <row r="91" spans="1:14" x14ac:dyDescent="0.3">
      <c r="A91" s="44"/>
      <c r="B91" s="45" t="s">
        <v>114</v>
      </c>
      <c r="C91" s="35" t="s">
        <v>42</v>
      </c>
      <c r="D91" s="37">
        <v>48366</v>
      </c>
      <c r="E91" s="37">
        <f t="shared" si="5"/>
        <v>2</v>
      </c>
      <c r="F91" s="38">
        <f t="shared" si="6"/>
        <v>30000</v>
      </c>
      <c r="G91" s="68">
        <v>67</v>
      </c>
      <c r="H91" s="38">
        <f t="shared" si="11"/>
        <v>40200</v>
      </c>
      <c r="I91" s="38">
        <f t="shared" si="7"/>
        <v>40200</v>
      </c>
      <c r="J91" s="40">
        <f t="shared" si="8"/>
        <v>70200</v>
      </c>
      <c r="K91" s="41"/>
      <c r="L91" s="42">
        <f t="shared" si="9"/>
        <v>70200</v>
      </c>
      <c r="M91" s="43">
        <v>0</v>
      </c>
      <c r="N91" s="42">
        <f t="shared" si="10"/>
        <v>70200</v>
      </c>
    </row>
    <row r="92" spans="1:14" x14ac:dyDescent="0.3">
      <c r="A92" s="21"/>
      <c r="B92" s="69" t="s">
        <v>115</v>
      </c>
      <c r="C92" s="35" t="s">
        <v>55</v>
      </c>
      <c r="D92" s="54" t="s">
        <v>56</v>
      </c>
      <c r="E92" s="54" t="s">
        <v>56</v>
      </c>
      <c r="F92" s="38">
        <f t="shared" si="6"/>
        <v>0</v>
      </c>
      <c r="G92" s="54" t="s">
        <v>56</v>
      </c>
      <c r="H92" s="38">
        <f t="shared" si="11"/>
        <v>0</v>
      </c>
      <c r="I92" s="38">
        <f t="shared" si="7"/>
        <v>0</v>
      </c>
      <c r="J92" s="40">
        <f t="shared" si="8"/>
        <v>0</v>
      </c>
      <c r="K92" s="41"/>
      <c r="L92" s="42">
        <f t="shared" si="9"/>
        <v>0</v>
      </c>
      <c r="M92" s="43">
        <v>0</v>
      </c>
      <c r="N92" s="42">
        <f t="shared" si="10"/>
        <v>0</v>
      </c>
    </row>
    <row r="93" spans="1:14" x14ac:dyDescent="0.3">
      <c r="A93" s="44"/>
      <c r="B93" s="45" t="s">
        <v>116</v>
      </c>
      <c r="C93" s="35" t="s">
        <v>42</v>
      </c>
      <c r="D93" s="37">
        <v>8029</v>
      </c>
      <c r="E93" s="37">
        <f t="shared" si="5"/>
        <v>1</v>
      </c>
      <c r="F93" s="38">
        <f t="shared" si="6"/>
        <v>20000</v>
      </c>
      <c r="G93" s="39">
        <v>20</v>
      </c>
      <c r="H93" s="38">
        <f t="shared" si="11"/>
        <v>12000</v>
      </c>
      <c r="I93" s="38">
        <f t="shared" si="7"/>
        <v>12000</v>
      </c>
      <c r="J93" s="40">
        <f t="shared" si="8"/>
        <v>32000</v>
      </c>
      <c r="K93" s="41"/>
      <c r="L93" s="42">
        <f t="shared" si="9"/>
        <v>32000</v>
      </c>
      <c r="M93" s="43">
        <v>0</v>
      </c>
      <c r="N93" s="42">
        <f t="shared" si="10"/>
        <v>32000</v>
      </c>
    </row>
    <row r="94" spans="1:14" x14ac:dyDescent="0.3">
      <c r="A94" s="44"/>
      <c r="B94" s="45" t="s">
        <v>117</v>
      </c>
      <c r="C94" s="35" t="s">
        <v>42</v>
      </c>
      <c r="D94" s="37">
        <v>2815</v>
      </c>
      <c r="E94" s="37">
        <f t="shared" si="5"/>
        <v>1</v>
      </c>
      <c r="F94" s="38">
        <f t="shared" si="6"/>
        <v>20000</v>
      </c>
      <c r="G94" s="39">
        <v>7</v>
      </c>
      <c r="H94" s="38">
        <f t="shared" si="11"/>
        <v>4200</v>
      </c>
      <c r="I94" s="38">
        <f t="shared" si="7"/>
        <v>4200</v>
      </c>
      <c r="J94" s="40">
        <f t="shared" si="8"/>
        <v>24200</v>
      </c>
      <c r="K94" s="41"/>
      <c r="L94" s="42">
        <f t="shared" si="9"/>
        <v>24200</v>
      </c>
      <c r="M94" s="43">
        <v>0</v>
      </c>
      <c r="N94" s="42">
        <f t="shared" si="10"/>
        <v>24200</v>
      </c>
    </row>
    <row r="95" spans="1:14" x14ac:dyDescent="0.3">
      <c r="A95" s="55" t="s">
        <v>118</v>
      </c>
      <c r="B95" s="52" t="s">
        <v>119</v>
      </c>
      <c r="C95" s="35" t="s">
        <v>42</v>
      </c>
      <c r="D95" s="37">
        <v>216</v>
      </c>
      <c r="E95" s="37">
        <v>1</v>
      </c>
      <c r="F95" s="38">
        <f t="shared" si="6"/>
        <v>20000</v>
      </c>
      <c r="G95" s="39">
        <v>0</v>
      </c>
      <c r="H95" s="38">
        <f t="shared" si="11"/>
        <v>0</v>
      </c>
      <c r="I95" s="38">
        <f t="shared" si="7"/>
        <v>0</v>
      </c>
      <c r="J95" s="40">
        <f t="shared" si="8"/>
        <v>20000</v>
      </c>
      <c r="K95" s="41"/>
      <c r="L95" s="42">
        <f t="shared" si="9"/>
        <v>20000</v>
      </c>
      <c r="M95" s="43">
        <v>0</v>
      </c>
      <c r="N95" s="42">
        <f t="shared" si="10"/>
        <v>20000</v>
      </c>
    </row>
    <row r="96" spans="1:14" x14ac:dyDescent="0.3">
      <c r="A96" s="21"/>
      <c r="B96" s="45" t="s">
        <v>170</v>
      </c>
      <c r="C96" s="35" t="s">
        <v>42</v>
      </c>
      <c r="D96" s="37">
        <v>193</v>
      </c>
      <c r="E96" s="37">
        <f t="shared" ref="E96:E104" si="12">IF(+D96&gt;160000,3,IF(+D96&gt;20000,2,IF(+D96=0," ",1)))</f>
        <v>1</v>
      </c>
      <c r="F96" s="38">
        <f t="shared" si="6"/>
        <v>20000</v>
      </c>
      <c r="G96" s="39">
        <v>2</v>
      </c>
      <c r="H96" s="38">
        <f t="shared" si="11"/>
        <v>1200</v>
      </c>
      <c r="I96" s="38">
        <f t="shared" si="7"/>
        <v>1200</v>
      </c>
      <c r="J96" s="40">
        <f t="shared" si="8"/>
        <v>21200</v>
      </c>
      <c r="K96" s="41"/>
      <c r="L96" s="42">
        <f t="shared" si="9"/>
        <v>21200</v>
      </c>
      <c r="M96" s="43">
        <v>0</v>
      </c>
      <c r="N96" s="42">
        <f t="shared" si="10"/>
        <v>21200</v>
      </c>
    </row>
    <row r="97" spans="1:14" x14ac:dyDescent="0.3">
      <c r="A97" s="21"/>
      <c r="B97" s="34" t="s">
        <v>120</v>
      </c>
      <c r="C97" s="35" t="s">
        <v>42</v>
      </c>
      <c r="D97" s="37">
        <v>1686</v>
      </c>
      <c r="E97" s="37">
        <f t="shared" si="12"/>
        <v>1</v>
      </c>
      <c r="F97" s="38">
        <f t="shared" si="6"/>
        <v>20000</v>
      </c>
      <c r="G97" s="39">
        <v>3</v>
      </c>
      <c r="H97" s="38">
        <f t="shared" si="11"/>
        <v>1800</v>
      </c>
      <c r="I97" s="38">
        <f t="shared" si="7"/>
        <v>1800</v>
      </c>
      <c r="J97" s="40">
        <f t="shared" si="8"/>
        <v>21800</v>
      </c>
      <c r="K97" s="47"/>
      <c r="L97" s="42">
        <f t="shared" si="9"/>
        <v>21800</v>
      </c>
      <c r="M97" s="43">
        <v>0</v>
      </c>
      <c r="N97" s="42">
        <f t="shared" si="10"/>
        <v>21800</v>
      </c>
    </row>
    <row r="98" spans="1:14" x14ac:dyDescent="0.3">
      <c r="A98" s="21"/>
      <c r="B98" s="45" t="s">
        <v>121</v>
      </c>
      <c r="C98" s="35" t="s">
        <v>42</v>
      </c>
      <c r="D98" s="37">
        <v>67947</v>
      </c>
      <c r="E98" s="37">
        <f t="shared" si="12"/>
        <v>2</v>
      </c>
      <c r="F98" s="38">
        <f t="shared" si="6"/>
        <v>30000</v>
      </c>
      <c r="G98" s="39">
        <v>137</v>
      </c>
      <c r="H98" s="38">
        <f t="shared" si="11"/>
        <v>82200</v>
      </c>
      <c r="I98" s="38">
        <f t="shared" si="7"/>
        <v>82200</v>
      </c>
      <c r="J98" s="40">
        <f t="shared" si="8"/>
        <v>112200</v>
      </c>
      <c r="K98" s="49"/>
      <c r="L98" s="42">
        <f t="shared" si="9"/>
        <v>112200</v>
      </c>
      <c r="M98" s="43">
        <v>0</v>
      </c>
      <c r="N98" s="42">
        <f t="shared" si="10"/>
        <v>112200</v>
      </c>
    </row>
    <row r="99" spans="1:14" x14ac:dyDescent="0.3">
      <c r="A99" s="21"/>
      <c r="B99" s="45" t="s">
        <v>171</v>
      </c>
      <c r="C99" s="35" t="s">
        <v>42</v>
      </c>
      <c r="D99" s="37">
        <v>2848</v>
      </c>
      <c r="E99" s="37">
        <f t="shared" si="12"/>
        <v>1</v>
      </c>
      <c r="F99" s="38">
        <f t="shared" si="6"/>
        <v>20000</v>
      </c>
      <c r="G99" s="39">
        <v>7</v>
      </c>
      <c r="H99" s="38">
        <f t="shared" si="11"/>
        <v>4200</v>
      </c>
      <c r="I99" s="38">
        <f t="shared" si="7"/>
        <v>4200</v>
      </c>
      <c r="J99" s="40">
        <f t="shared" si="8"/>
        <v>24200</v>
      </c>
      <c r="K99" s="47"/>
      <c r="L99" s="42">
        <f t="shared" si="9"/>
        <v>24200</v>
      </c>
      <c r="M99" s="43">
        <v>0</v>
      </c>
      <c r="N99" s="42">
        <f t="shared" si="10"/>
        <v>24200</v>
      </c>
    </row>
    <row r="100" spans="1:14" x14ac:dyDescent="0.3">
      <c r="A100" s="21"/>
      <c r="B100" s="45" t="s">
        <v>122</v>
      </c>
      <c r="C100" s="35" t="s">
        <v>42</v>
      </c>
      <c r="D100" s="37">
        <v>10315</v>
      </c>
      <c r="E100" s="37">
        <f t="shared" si="12"/>
        <v>1</v>
      </c>
      <c r="F100" s="38">
        <f t="shared" si="6"/>
        <v>20000</v>
      </c>
      <c r="G100" s="39">
        <v>30</v>
      </c>
      <c r="H100" s="38">
        <f t="shared" si="11"/>
        <v>18000</v>
      </c>
      <c r="I100" s="38">
        <f t="shared" si="7"/>
        <v>18000</v>
      </c>
      <c r="J100" s="40">
        <f t="shared" si="8"/>
        <v>38000</v>
      </c>
      <c r="K100" s="49"/>
      <c r="L100" s="42">
        <f t="shared" si="9"/>
        <v>38000</v>
      </c>
      <c r="M100" s="43">
        <v>0</v>
      </c>
      <c r="N100" s="42">
        <f t="shared" si="10"/>
        <v>38000</v>
      </c>
    </row>
    <row r="101" spans="1:14" x14ac:dyDescent="0.3">
      <c r="A101" s="44"/>
      <c r="B101" s="52" t="s">
        <v>123</v>
      </c>
      <c r="C101" s="35" t="s">
        <v>42</v>
      </c>
      <c r="D101" s="37">
        <v>9051</v>
      </c>
      <c r="E101" s="37">
        <f t="shared" si="12"/>
        <v>1</v>
      </c>
      <c r="F101" s="38">
        <f t="shared" si="6"/>
        <v>20000</v>
      </c>
      <c r="G101" s="39">
        <v>12</v>
      </c>
      <c r="H101" s="38">
        <f t="shared" si="11"/>
        <v>7200</v>
      </c>
      <c r="I101" s="38">
        <f t="shared" si="7"/>
        <v>7200</v>
      </c>
      <c r="J101" s="40">
        <f t="shared" si="8"/>
        <v>27200</v>
      </c>
      <c r="K101" s="65"/>
      <c r="L101" s="42">
        <f t="shared" si="9"/>
        <v>27200</v>
      </c>
      <c r="M101" s="43">
        <v>0</v>
      </c>
      <c r="N101" s="42">
        <f t="shared" si="10"/>
        <v>27200</v>
      </c>
    </row>
    <row r="102" spans="1:14" x14ac:dyDescent="0.3">
      <c r="A102" s="21"/>
      <c r="B102" s="46" t="s">
        <v>172</v>
      </c>
      <c r="C102" s="35" t="s">
        <v>42</v>
      </c>
      <c r="D102" s="37">
        <v>1047</v>
      </c>
      <c r="E102" s="37">
        <f t="shared" si="12"/>
        <v>1</v>
      </c>
      <c r="F102" s="38">
        <f t="shared" si="6"/>
        <v>20000</v>
      </c>
      <c r="G102" s="39">
        <v>2</v>
      </c>
      <c r="H102" s="38">
        <f t="shared" si="11"/>
        <v>1200</v>
      </c>
      <c r="I102" s="38">
        <f t="shared" si="7"/>
        <v>1200</v>
      </c>
      <c r="J102" s="40">
        <f t="shared" si="8"/>
        <v>21200</v>
      </c>
      <c r="K102" s="51">
        <v>4044</v>
      </c>
      <c r="L102" s="42">
        <f t="shared" si="9"/>
        <v>17156</v>
      </c>
      <c r="M102" s="43">
        <v>0</v>
      </c>
      <c r="N102" s="42">
        <f t="shared" si="10"/>
        <v>17156</v>
      </c>
    </row>
    <row r="103" spans="1:14" x14ac:dyDescent="0.3">
      <c r="A103" s="21"/>
      <c r="B103" s="45" t="s">
        <v>124</v>
      </c>
      <c r="C103" s="35" t="s">
        <v>42</v>
      </c>
      <c r="D103" s="37">
        <v>14106</v>
      </c>
      <c r="E103" s="37">
        <f t="shared" si="12"/>
        <v>1</v>
      </c>
      <c r="F103" s="38">
        <f t="shared" si="6"/>
        <v>20000</v>
      </c>
      <c r="G103" s="39">
        <v>22</v>
      </c>
      <c r="H103" s="38">
        <f t="shared" si="11"/>
        <v>13200</v>
      </c>
      <c r="I103" s="38">
        <f t="shared" si="7"/>
        <v>13200</v>
      </c>
      <c r="J103" s="40">
        <f t="shared" si="8"/>
        <v>33200</v>
      </c>
      <c r="K103" s="49"/>
      <c r="L103" s="42">
        <f t="shared" si="9"/>
        <v>33200</v>
      </c>
      <c r="M103" s="43">
        <v>0</v>
      </c>
      <c r="N103" s="42">
        <f t="shared" si="10"/>
        <v>33200</v>
      </c>
    </row>
    <row r="104" spans="1:14" x14ac:dyDescent="0.3">
      <c r="A104" s="21"/>
      <c r="B104" s="45" t="s">
        <v>183</v>
      </c>
      <c r="C104" s="35" t="s">
        <v>42</v>
      </c>
      <c r="D104" s="37">
        <v>5716</v>
      </c>
      <c r="E104" s="37">
        <f t="shared" si="12"/>
        <v>1</v>
      </c>
      <c r="F104" s="38">
        <f t="shared" si="6"/>
        <v>20000</v>
      </c>
      <c r="G104" s="39">
        <v>20</v>
      </c>
      <c r="H104" s="38">
        <f t="shared" si="11"/>
        <v>12000</v>
      </c>
      <c r="I104" s="38">
        <f t="shared" si="7"/>
        <v>12000</v>
      </c>
      <c r="J104" s="40">
        <f t="shared" si="8"/>
        <v>32000</v>
      </c>
      <c r="K104" s="49"/>
      <c r="L104" s="42">
        <f t="shared" si="9"/>
        <v>32000</v>
      </c>
      <c r="M104" s="43">
        <v>0</v>
      </c>
      <c r="N104" s="42">
        <f t="shared" si="10"/>
        <v>32000</v>
      </c>
    </row>
    <row r="105" spans="1:14" x14ac:dyDescent="0.3">
      <c r="A105" s="21"/>
      <c r="B105" s="52" t="s">
        <v>125</v>
      </c>
      <c r="C105" s="35" t="s">
        <v>42</v>
      </c>
      <c r="D105" s="37">
        <v>69</v>
      </c>
      <c r="E105" s="37">
        <v>1</v>
      </c>
      <c r="F105" s="38">
        <f t="shared" si="6"/>
        <v>20000</v>
      </c>
      <c r="G105" s="39">
        <v>3</v>
      </c>
      <c r="H105" s="38">
        <f t="shared" si="11"/>
        <v>1800</v>
      </c>
      <c r="I105" s="38">
        <f t="shared" si="7"/>
        <v>1800</v>
      </c>
      <c r="J105" s="40">
        <f t="shared" si="8"/>
        <v>21800</v>
      </c>
      <c r="K105" s="49"/>
      <c r="L105" s="42">
        <f t="shared" si="9"/>
        <v>21800</v>
      </c>
      <c r="M105" s="43">
        <v>0</v>
      </c>
      <c r="N105" s="42">
        <f t="shared" si="10"/>
        <v>21800</v>
      </c>
    </row>
    <row r="106" spans="1:14" x14ac:dyDescent="0.3">
      <c r="A106" s="21"/>
      <c r="B106" s="45" t="s">
        <v>126</v>
      </c>
      <c r="C106" s="35" t="s">
        <v>42</v>
      </c>
      <c r="D106" s="37">
        <v>798</v>
      </c>
      <c r="E106" s="37">
        <f t="shared" ref="E106:E116" si="13">IF(+D106&gt;160000,3,IF(+D106&gt;20000,2,IF(+D106=0," ",1)))</f>
        <v>1</v>
      </c>
      <c r="F106" s="38">
        <f t="shared" si="6"/>
        <v>20000</v>
      </c>
      <c r="G106" s="39">
        <v>4</v>
      </c>
      <c r="H106" s="38">
        <f t="shared" si="11"/>
        <v>2400</v>
      </c>
      <c r="I106" s="38">
        <f t="shared" si="7"/>
        <v>2400</v>
      </c>
      <c r="J106" s="40">
        <f t="shared" si="8"/>
        <v>22400</v>
      </c>
      <c r="K106" s="47"/>
      <c r="L106" s="42">
        <f t="shared" si="9"/>
        <v>22400</v>
      </c>
      <c r="M106" s="43">
        <v>0</v>
      </c>
      <c r="N106" s="42">
        <f t="shared" si="10"/>
        <v>22400</v>
      </c>
    </row>
    <row r="107" spans="1:14" x14ac:dyDescent="0.3">
      <c r="A107" s="21"/>
      <c r="B107" s="45" t="s">
        <v>127</v>
      </c>
      <c r="C107" s="35" t="s">
        <v>42</v>
      </c>
      <c r="D107" s="37">
        <v>1130</v>
      </c>
      <c r="E107" s="37">
        <f t="shared" si="13"/>
        <v>1</v>
      </c>
      <c r="F107" s="38">
        <f t="shared" si="6"/>
        <v>20000</v>
      </c>
      <c r="G107" s="39">
        <v>2</v>
      </c>
      <c r="H107" s="38">
        <f t="shared" si="11"/>
        <v>1200</v>
      </c>
      <c r="I107" s="38">
        <f t="shared" si="7"/>
        <v>1200</v>
      </c>
      <c r="J107" s="40">
        <f t="shared" si="8"/>
        <v>21200</v>
      </c>
      <c r="K107" s="49"/>
      <c r="L107" s="42">
        <f t="shared" si="9"/>
        <v>21200</v>
      </c>
      <c r="M107" s="43">
        <v>0</v>
      </c>
      <c r="N107" s="42">
        <f t="shared" si="10"/>
        <v>21200</v>
      </c>
    </row>
    <row r="108" spans="1:14" x14ac:dyDescent="0.3">
      <c r="A108" s="21"/>
      <c r="B108" s="53" t="s">
        <v>128</v>
      </c>
      <c r="C108" s="35" t="s">
        <v>55</v>
      </c>
      <c r="D108" s="54" t="s">
        <v>56</v>
      </c>
      <c r="E108" s="54" t="s">
        <v>56</v>
      </c>
      <c r="F108" s="38">
        <f t="shared" si="6"/>
        <v>0</v>
      </c>
      <c r="G108" s="54" t="s">
        <v>56</v>
      </c>
      <c r="H108" s="38">
        <f t="shared" si="11"/>
        <v>0</v>
      </c>
      <c r="I108" s="38">
        <f t="shared" si="7"/>
        <v>0</v>
      </c>
      <c r="J108" s="40">
        <f t="shared" si="8"/>
        <v>0</v>
      </c>
      <c r="K108" s="41"/>
      <c r="L108" s="42">
        <f t="shared" si="9"/>
        <v>0</v>
      </c>
      <c r="M108" s="43">
        <v>0</v>
      </c>
      <c r="N108" s="42">
        <f t="shared" si="10"/>
        <v>0</v>
      </c>
    </row>
    <row r="109" spans="1:14" x14ac:dyDescent="0.3">
      <c r="A109" s="21"/>
      <c r="B109" s="45" t="s">
        <v>129</v>
      </c>
      <c r="C109" s="35" t="s">
        <v>42</v>
      </c>
      <c r="D109" s="37">
        <v>6475</v>
      </c>
      <c r="E109" s="37">
        <f>IF(+D109&gt;160000,3,IF(+D109&gt;20000,2,IF(+D109=0," ",1)))</f>
        <v>1</v>
      </c>
      <c r="F109" s="38">
        <f t="shared" si="6"/>
        <v>20000</v>
      </c>
      <c r="G109" s="39">
        <v>10</v>
      </c>
      <c r="H109" s="38">
        <f>G109*600</f>
        <v>6000</v>
      </c>
      <c r="I109" s="38">
        <f>H109*1</f>
        <v>6000</v>
      </c>
      <c r="J109" s="40">
        <f>F109+I109</f>
        <v>26000</v>
      </c>
      <c r="K109" s="49"/>
      <c r="L109" s="42">
        <f>J109-K109</f>
        <v>26000</v>
      </c>
      <c r="M109" s="43">
        <v>0</v>
      </c>
      <c r="N109" s="42">
        <f t="shared" si="10"/>
        <v>26000</v>
      </c>
    </row>
    <row r="110" spans="1:14" x14ac:dyDescent="0.3">
      <c r="A110" s="21"/>
      <c r="B110" s="45" t="s">
        <v>184</v>
      </c>
      <c r="C110" s="35" t="s">
        <v>42</v>
      </c>
      <c r="D110" s="37">
        <v>5363</v>
      </c>
      <c r="E110" s="37">
        <f t="shared" si="13"/>
        <v>1</v>
      </c>
      <c r="F110" s="38">
        <f t="shared" si="6"/>
        <v>20000</v>
      </c>
      <c r="G110" s="39">
        <v>10</v>
      </c>
      <c r="H110" s="38">
        <f t="shared" si="11"/>
        <v>6000</v>
      </c>
      <c r="I110" s="38">
        <f t="shared" si="7"/>
        <v>6000</v>
      </c>
      <c r="J110" s="40">
        <f t="shared" si="8"/>
        <v>26000</v>
      </c>
      <c r="K110" s="49"/>
      <c r="L110" s="42">
        <f t="shared" si="9"/>
        <v>26000</v>
      </c>
      <c r="M110" s="43">
        <v>0</v>
      </c>
      <c r="N110" s="42">
        <f t="shared" si="10"/>
        <v>26000</v>
      </c>
    </row>
    <row r="111" spans="1:14" x14ac:dyDescent="0.3">
      <c r="A111" s="21"/>
      <c r="B111" s="45" t="s">
        <v>130</v>
      </c>
      <c r="C111" s="35" t="s">
        <v>42</v>
      </c>
      <c r="D111" s="37">
        <v>2842</v>
      </c>
      <c r="E111" s="37">
        <f t="shared" si="13"/>
        <v>1</v>
      </c>
      <c r="F111" s="38">
        <f t="shared" si="6"/>
        <v>20000</v>
      </c>
      <c r="G111" s="39">
        <v>4</v>
      </c>
      <c r="H111" s="38">
        <f t="shared" si="11"/>
        <v>2400</v>
      </c>
      <c r="I111" s="38">
        <f t="shared" si="7"/>
        <v>2400</v>
      </c>
      <c r="J111" s="40">
        <f t="shared" si="8"/>
        <v>22400</v>
      </c>
      <c r="K111" s="49"/>
      <c r="L111" s="42">
        <f t="shared" si="9"/>
        <v>22400</v>
      </c>
      <c r="M111" s="43">
        <v>0</v>
      </c>
      <c r="N111" s="42">
        <f t="shared" si="10"/>
        <v>22400</v>
      </c>
    </row>
    <row r="112" spans="1:14" x14ac:dyDescent="0.3">
      <c r="A112" s="21"/>
      <c r="B112" s="45" t="s">
        <v>131</v>
      </c>
      <c r="C112" s="35" t="s">
        <v>42</v>
      </c>
      <c r="D112" s="37">
        <v>446</v>
      </c>
      <c r="E112" s="37">
        <f t="shared" si="13"/>
        <v>1</v>
      </c>
      <c r="F112" s="38">
        <f t="shared" si="6"/>
        <v>20000</v>
      </c>
      <c r="G112" s="39">
        <v>0</v>
      </c>
      <c r="H112" s="38">
        <f t="shared" si="11"/>
        <v>0</v>
      </c>
      <c r="I112" s="38">
        <f t="shared" si="7"/>
        <v>0</v>
      </c>
      <c r="J112" s="40">
        <f t="shared" si="8"/>
        <v>20000</v>
      </c>
      <c r="K112" s="49"/>
      <c r="L112" s="42">
        <f t="shared" si="9"/>
        <v>20000</v>
      </c>
      <c r="M112" s="43">
        <v>0</v>
      </c>
      <c r="N112" s="42">
        <f t="shared" si="10"/>
        <v>20000</v>
      </c>
    </row>
    <row r="113" spans="1:14" x14ac:dyDescent="0.3">
      <c r="A113" s="21"/>
      <c r="B113" s="53" t="s">
        <v>132</v>
      </c>
      <c r="C113" s="35" t="s">
        <v>55</v>
      </c>
      <c r="D113" s="54" t="s">
        <v>56</v>
      </c>
      <c r="E113" s="54" t="s">
        <v>56</v>
      </c>
      <c r="F113" s="38">
        <f t="shared" si="6"/>
        <v>0</v>
      </c>
      <c r="G113" s="54" t="s">
        <v>56</v>
      </c>
      <c r="H113" s="38">
        <f t="shared" si="11"/>
        <v>0</v>
      </c>
      <c r="I113" s="38">
        <f t="shared" si="7"/>
        <v>0</v>
      </c>
      <c r="J113" s="40">
        <f>F113+I113</f>
        <v>0</v>
      </c>
      <c r="K113" s="49"/>
      <c r="L113" s="42">
        <f>J113-K113</f>
        <v>0</v>
      </c>
      <c r="M113" s="43">
        <v>0</v>
      </c>
      <c r="N113" s="42">
        <f t="shared" si="10"/>
        <v>0</v>
      </c>
    </row>
    <row r="114" spans="1:14" x14ac:dyDescent="0.3">
      <c r="A114" s="55" t="s">
        <v>133</v>
      </c>
      <c r="B114" s="45" t="s">
        <v>134</v>
      </c>
      <c r="C114" s="35" t="s">
        <v>42</v>
      </c>
      <c r="D114" s="37">
        <v>314</v>
      </c>
      <c r="E114" s="37">
        <f t="shared" si="13"/>
        <v>1</v>
      </c>
      <c r="F114" s="38">
        <f t="shared" si="6"/>
        <v>20000</v>
      </c>
      <c r="G114" s="39">
        <v>0</v>
      </c>
      <c r="H114" s="38">
        <f t="shared" si="11"/>
        <v>0</v>
      </c>
      <c r="I114" s="38">
        <f t="shared" si="7"/>
        <v>0</v>
      </c>
      <c r="J114" s="40">
        <f>F114+I114</f>
        <v>20000</v>
      </c>
      <c r="K114" s="41"/>
      <c r="L114" s="42">
        <f>J114-K114</f>
        <v>20000</v>
      </c>
      <c r="M114" s="43">
        <v>0</v>
      </c>
      <c r="N114" s="42">
        <f t="shared" si="10"/>
        <v>20000</v>
      </c>
    </row>
    <row r="115" spans="1:14" x14ac:dyDescent="0.3">
      <c r="A115" s="21"/>
      <c r="B115" s="53" t="s">
        <v>135</v>
      </c>
      <c r="C115" s="35" t="s">
        <v>55</v>
      </c>
      <c r="D115" s="54" t="s">
        <v>56</v>
      </c>
      <c r="E115" s="54" t="s">
        <v>56</v>
      </c>
      <c r="F115" s="38">
        <f t="shared" si="6"/>
        <v>0</v>
      </c>
      <c r="G115" s="54" t="s">
        <v>56</v>
      </c>
      <c r="H115" s="38">
        <f t="shared" si="11"/>
        <v>0</v>
      </c>
      <c r="I115" s="38">
        <f t="shared" si="7"/>
        <v>0</v>
      </c>
      <c r="J115" s="40">
        <f>F115+I115</f>
        <v>0</v>
      </c>
      <c r="K115" s="41"/>
      <c r="L115" s="42">
        <f>J115-K115</f>
        <v>0</v>
      </c>
      <c r="M115" s="43">
        <v>0</v>
      </c>
      <c r="N115" s="42">
        <f t="shared" si="10"/>
        <v>0</v>
      </c>
    </row>
    <row r="116" spans="1:14" x14ac:dyDescent="0.3">
      <c r="A116" s="55" t="s">
        <v>136</v>
      </c>
      <c r="B116" s="52" t="s">
        <v>137</v>
      </c>
      <c r="C116" s="35" t="s">
        <v>42</v>
      </c>
      <c r="D116" s="37">
        <v>449</v>
      </c>
      <c r="E116" s="37">
        <f t="shared" si="13"/>
        <v>1</v>
      </c>
      <c r="F116" s="38">
        <f t="shared" si="6"/>
        <v>20000</v>
      </c>
      <c r="G116" s="39">
        <v>0</v>
      </c>
      <c r="H116" s="38">
        <f t="shared" si="11"/>
        <v>0</v>
      </c>
      <c r="I116" s="38">
        <f t="shared" si="7"/>
        <v>0</v>
      </c>
      <c r="J116" s="40">
        <f>F116+I116</f>
        <v>20000</v>
      </c>
      <c r="K116" s="41"/>
      <c r="L116" s="42">
        <f>J116-K116</f>
        <v>20000</v>
      </c>
      <c r="M116" s="43">
        <v>0</v>
      </c>
      <c r="N116" s="42">
        <f t="shared" si="10"/>
        <v>20000</v>
      </c>
    </row>
    <row r="117" spans="1:14" x14ac:dyDescent="0.3">
      <c r="A117" s="21"/>
      <c r="B117" s="70"/>
      <c r="C117" s="8"/>
      <c r="D117" s="8"/>
      <c r="E117" s="8"/>
      <c r="F117" s="37"/>
      <c r="G117" s="39"/>
      <c r="H117" s="37"/>
      <c r="I117" s="37"/>
      <c r="J117" s="71"/>
      <c r="K117" s="41"/>
      <c r="L117" s="42"/>
      <c r="M117" s="8"/>
      <c r="N117" s="33"/>
    </row>
    <row r="118" spans="1:14" ht="16.2" thickBot="1" x14ac:dyDescent="0.35">
      <c r="A118" s="21"/>
      <c r="B118" s="72" t="s">
        <v>138</v>
      </c>
      <c r="C118" s="73"/>
      <c r="D118" s="74">
        <f>SUM(D12:D117)</f>
        <v>1336980</v>
      </c>
      <c r="E118" s="73"/>
      <c r="F118" s="75">
        <f t="shared" ref="F118:N118" si="14">SUM(F12:F117)</f>
        <v>2040000</v>
      </c>
      <c r="G118" s="76">
        <f t="shared" si="14"/>
        <v>2522</v>
      </c>
      <c r="H118" s="75">
        <f t="shared" si="14"/>
        <v>1513200</v>
      </c>
      <c r="I118" s="75">
        <f t="shared" si="14"/>
        <v>1513200</v>
      </c>
      <c r="J118" s="77">
        <f t="shared" si="14"/>
        <v>3553200</v>
      </c>
      <c r="K118" s="78">
        <f>SUM(K12:K117)</f>
        <v>92179</v>
      </c>
      <c r="L118" s="79">
        <f t="shared" si="14"/>
        <v>3461021</v>
      </c>
      <c r="M118" s="80">
        <f t="shared" si="14"/>
        <v>0</v>
      </c>
      <c r="N118" s="81">
        <f t="shared" si="14"/>
        <v>3461021</v>
      </c>
    </row>
    <row r="119" spans="1:14" ht="16.2" thickTop="1" x14ac:dyDescent="0.3">
      <c r="A119" s="21"/>
      <c r="B119" s="82" t="s">
        <v>139</v>
      </c>
    </row>
    <row r="120" spans="1:14" ht="9.6" customHeight="1" x14ac:dyDescent="0.3">
      <c r="A120" s="21"/>
      <c r="B120" s="6"/>
    </row>
    <row r="121" spans="1:14" x14ac:dyDescent="0.3">
      <c r="A121" s="21"/>
      <c r="B121" s="82" t="s">
        <v>140</v>
      </c>
    </row>
    <row r="122" spans="1:14" x14ac:dyDescent="0.3">
      <c r="A122" s="21"/>
      <c r="B122" s="82" t="s">
        <v>141</v>
      </c>
    </row>
    <row r="123" spans="1:14" ht="5.25" customHeight="1" x14ac:dyDescent="0.3">
      <c r="A123" s="21"/>
      <c r="B123" s="82"/>
    </row>
    <row r="124" spans="1:14" x14ac:dyDescent="0.3">
      <c r="A124" s="21"/>
      <c r="B124" s="82" t="s">
        <v>142</v>
      </c>
    </row>
    <row r="125" spans="1:14" x14ac:dyDescent="0.3">
      <c r="A125" s="21"/>
      <c r="B125" s="82" t="s">
        <v>143</v>
      </c>
    </row>
    <row r="126" spans="1:14" ht="6" customHeight="1" x14ac:dyDescent="0.3">
      <c r="A126" s="21"/>
      <c r="B126" s="82"/>
    </row>
    <row r="127" spans="1:14" x14ac:dyDescent="0.3">
      <c r="A127" s="21"/>
      <c r="B127" s="82" t="s">
        <v>144</v>
      </c>
      <c r="K127" s="3"/>
    </row>
    <row r="128" spans="1:14" x14ac:dyDescent="0.3">
      <c r="A128" s="21"/>
      <c r="B128" s="82" t="s">
        <v>145</v>
      </c>
      <c r="K128" s="3"/>
    </row>
    <row r="129" spans="1:2" ht="4.5" customHeight="1" x14ac:dyDescent="0.3">
      <c r="A129" s="21"/>
      <c r="B129" s="8"/>
    </row>
    <row r="130" spans="1:2" x14ac:dyDescent="0.3">
      <c r="B130" s="82" t="s">
        <v>146</v>
      </c>
    </row>
    <row r="131" spans="1:2" ht="2.25" customHeight="1" x14ac:dyDescent="0.3">
      <c r="B131" s="82"/>
    </row>
    <row r="132" spans="1:2" x14ac:dyDescent="0.3">
      <c r="B132" s="82" t="s">
        <v>147</v>
      </c>
    </row>
    <row r="133" spans="1:2" x14ac:dyDescent="0.3">
      <c r="B133" s="82" t="s">
        <v>148</v>
      </c>
    </row>
    <row r="134" spans="1:2" x14ac:dyDescent="0.3">
      <c r="B134" s="82" t="s">
        <v>149</v>
      </c>
    </row>
    <row r="135" spans="1:2" x14ac:dyDescent="0.3">
      <c r="B135" s="82" t="s">
        <v>150</v>
      </c>
    </row>
    <row r="136" spans="1:2" x14ac:dyDescent="0.3">
      <c r="B136" s="82" t="s">
        <v>151</v>
      </c>
    </row>
    <row r="137" spans="1:2" x14ac:dyDescent="0.3">
      <c r="B137" s="82" t="s">
        <v>152</v>
      </c>
    </row>
    <row r="138" spans="1:2" x14ac:dyDescent="0.3">
      <c r="B138" s="82" t="s">
        <v>153</v>
      </c>
    </row>
    <row r="139" spans="1:2" x14ac:dyDescent="0.3">
      <c r="B139" s="82" t="s">
        <v>154</v>
      </c>
    </row>
    <row r="140" spans="1:2" x14ac:dyDescent="0.3">
      <c r="B140" s="83" t="s">
        <v>155</v>
      </c>
    </row>
    <row r="141" spans="1:2" ht="4.5" customHeight="1" x14ac:dyDescent="0.3">
      <c r="B141" s="8"/>
    </row>
    <row r="142" spans="1:2" x14ac:dyDescent="0.3">
      <c r="B142" s="84" t="s">
        <v>156</v>
      </c>
    </row>
    <row r="143" spans="1:2" ht="5.25" customHeight="1" x14ac:dyDescent="0.3">
      <c r="B143" s="85"/>
    </row>
    <row r="144" spans="1:2" x14ac:dyDescent="0.3">
      <c r="A144" s="86"/>
      <c r="B144" s="84" t="s">
        <v>157</v>
      </c>
    </row>
    <row r="145" spans="1:8" ht="3" customHeight="1" x14ac:dyDescent="0.3">
      <c r="A145" s="87"/>
      <c r="B145" s="83"/>
    </row>
    <row r="146" spans="1:8" x14ac:dyDescent="0.3">
      <c r="B146" s="88" t="s">
        <v>158</v>
      </c>
    </row>
    <row r="147" spans="1:8" ht="4.5" customHeight="1" x14ac:dyDescent="0.3">
      <c r="B147" s="88"/>
    </row>
    <row r="148" spans="1:8" x14ac:dyDescent="0.3">
      <c r="B148" s="89" t="s">
        <v>159</v>
      </c>
      <c r="C148" s="89"/>
      <c r="D148" s="89"/>
      <c r="E148" s="89"/>
      <c r="F148" s="89"/>
      <c r="G148" s="89"/>
      <c r="H148" s="89"/>
    </row>
  </sheetData>
  <mergeCells count="6">
    <mergeCell ref="B3:N3"/>
    <mergeCell ref="B4:N4"/>
    <mergeCell ref="B5:N5"/>
    <mergeCell ref="M6:N6"/>
    <mergeCell ref="M8:M10"/>
    <mergeCell ref="N8:N10"/>
  </mergeCells>
  <printOptions horizontalCentered="1" verticalCentered="1"/>
  <pageMargins left="0.25" right="0.25" top="0.24" bottom="0.25" header="0.53" footer="0.17"/>
  <pageSetup scale="85" orientation="landscape" r:id="rId1"/>
  <headerFooter alignWithMargins="0">
    <oddFooter>&amp;LPage &amp;P of &amp;N&amp;R&amp;"Helv,Bold"&amp;11&amp;D
&amp;T</oddFooter>
  </headerFooter>
  <rowBreaks count="2" manualBreakCount="2">
    <brk id="41" min="1" max="13" man="1"/>
    <brk id="7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Muni-2022</vt:lpstr>
      <vt:lpstr>'Muni-2022'!Print_Area</vt:lpstr>
      <vt:lpstr>'Muni-2022'!Print_Titles</vt:lpstr>
      <vt:lpstr>'Muni-2022'!Print_Titles_MI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2021-05-27T18:28:19Z</dcterms:created>
  <dcterms:modified xsi:type="dcterms:W3CDTF">2021-06-02T14:28:04Z</dcterms:modified>
</cp:coreProperties>
</file>