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udget and Finance Bureau\Special Projects\Taylor Grazing\Taylor Grazing Dist FY2025\"/>
    </mc:Choice>
  </mc:AlternateContent>
  <xr:revisionPtr revIDLastSave="0" documentId="13_ncr:1_{13706F8E-B019-4BBB-9744-FC9C0E8BC4DB}" xr6:coauthVersionLast="47" xr6:coauthVersionMax="47" xr10:uidLastSave="{00000000-0000-0000-0000-000000000000}"/>
  <bookViews>
    <workbookView xWindow="29025" yWindow="1725" windowWidth="26835" windowHeight="14670" xr2:uid="{73A1E997-5EE9-407A-8901-109ED6DB6E2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4" i="1"/>
  <c r="C38" i="1"/>
  <c r="B38" i="1"/>
  <c r="D38" i="1" s="1"/>
  <c r="B32" i="1"/>
  <c r="D32" i="1" s="1"/>
  <c r="C28" i="1"/>
  <c r="C21" i="1"/>
  <c r="D4" i="1"/>
  <c r="A4" i="1"/>
  <c r="A3" i="1"/>
  <c r="A2" i="1"/>
  <c r="D1" i="1"/>
  <c r="C1" i="1"/>
  <c r="C16" i="1"/>
  <c r="B11" i="1"/>
  <c r="B46" i="1"/>
  <c r="B43" i="1"/>
  <c r="D43" i="1" s="1"/>
  <c r="B36" i="1"/>
  <c r="B16" i="1"/>
  <c r="B14" i="1"/>
  <c r="B21" i="1"/>
  <c r="D21" i="1" s="1"/>
  <c r="C27" i="1"/>
  <c r="B23" i="1"/>
  <c r="D23" i="1" s="1"/>
  <c r="B37" i="1"/>
  <c r="B39" i="1"/>
  <c r="B47" i="1"/>
  <c r="C12" i="1"/>
  <c r="C17" i="1"/>
  <c r="C23" i="1"/>
  <c r="C32" i="1"/>
  <c r="C33" i="1"/>
  <c r="C37" i="1"/>
  <c r="C39" i="1"/>
  <c r="C42" i="1"/>
  <c r="C43" i="1"/>
  <c r="C47" i="1"/>
  <c r="C49" i="1"/>
  <c r="C22" i="1"/>
  <c r="C26" i="1" l="1"/>
  <c r="B17" i="1"/>
  <c r="D17" i="1" s="1"/>
  <c r="B28" i="1"/>
  <c r="D28" i="1" s="1"/>
  <c r="B34" i="1"/>
  <c r="B41" i="1"/>
  <c r="D41" i="1" s="1"/>
  <c r="B42" i="1"/>
  <c r="D42" i="1" s="1"/>
  <c r="C18" i="1"/>
  <c r="D37" i="1"/>
  <c r="B19" i="1"/>
  <c r="D19" i="1" s="1"/>
  <c r="B29" i="1"/>
  <c r="C36" i="1"/>
  <c r="C13" i="1"/>
  <c r="B31" i="1"/>
  <c r="C41" i="1"/>
  <c r="C11" i="1"/>
  <c r="C46" i="1"/>
  <c r="C14" i="1"/>
  <c r="D47" i="1"/>
  <c r="B22" i="1"/>
  <c r="D22" i="1" s="1"/>
  <c r="C29" i="1"/>
  <c r="B24" i="1"/>
  <c r="B44" i="1"/>
  <c r="D44" i="1" s="1"/>
  <c r="C24" i="1"/>
  <c r="D14" i="1"/>
  <c r="D36" i="1"/>
  <c r="D39" i="1"/>
  <c r="D16" i="1"/>
  <c r="B26" i="1"/>
  <c r="D26" i="1" s="1"/>
  <c r="D11" i="1"/>
  <c r="C19" i="1"/>
  <c r="C31" i="1"/>
  <c r="B27" i="1"/>
  <c r="D27" i="1" s="1"/>
  <c r="B33" i="1"/>
  <c r="D33" i="1" s="1"/>
  <c r="D46" i="1"/>
  <c r="B18" i="1"/>
  <c r="D18" i="1" s="1"/>
  <c r="B48" i="1"/>
  <c r="D48" i="1" s="1"/>
  <c r="B49" i="1"/>
  <c r="D49" i="1" s="1"/>
  <c r="C34" i="1"/>
  <c r="B12" i="1"/>
  <c r="D12" i="1" s="1"/>
  <c r="C51" i="1" l="1"/>
  <c r="D24" i="1"/>
  <c r="D34" i="1"/>
  <c r="D31" i="1"/>
  <c r="B13" i="1"/>
  <c r="D29" i="1"/>
  <c r="D13" i="1" l="1"/>
  <c r="D51" i="1" s="1"/>
  <c r="B51" i="1"/>
</calcChain>
</file>

<file path=xl/sharedStrings.xml><?xml version="1.0" encoding="utf-8"?>
<sst xmlns="http://schemas.openxmlformats.org/spreadsheetml/2006/main" count="48" uniqueCount="46">
  <si>
    <t xml:space="preserve"> </t>
  </si>
  <si>
    <t/>
  </si>
  <si>
    <t xml:space="preserve">COUNTY
</t>
  </si>
  <si>
    <t>(a)</t>
  </si>
  <si>
    <t>(b)</t>
  </si>
  <si>
    <t>(c)</t>
  </si>
  <si>
    <t>PAYMENT</t>
  </si>
  <si>
    <t>TOTAL</t>
  </si>
  <si>
    <t xml:space="preserve">UNDER SECTION </t>
  </si>
  <si>
    <t>UNDER SECTION</t>
  </si>
  <si>
    <t>SECTIONS</t>
  </si>
  <si>
    <t>3 OF ACT</t>
  </si>
  <si>
    <t>15 OF ACT</t>
  </si>
  <si>
    <t>3 AND 15</t>
  </si>
  <si>
    <t xml:space="preserve">  BERNALILLO</t>
  </si>
  <si>
    <t xml:space="preserve">  CATRON</t>
  </si>
  <si>
    <t xml:space="preserve">  CHAVES</t>
  </si>
  <si>
    <t xml:space="preserve">  CIBOLA</t>
  </si>
  <si>
    <t xml:space="preserve">  COLFAX</t>
  </si>
  <si>
    <t xml:space="preserve">  CURRY</t>
  </si>
  <si>
    <t xml:space="preserve">  DE BACA</t>
  </si>
  <si>
    <t xml:space="preserve">  DONA ANA</t>
  </si>
  <si>
    <t xml:space="preserve">  EDDY</t>
  </si>
  <si>
    <t xml:space="preserve">  GRANT</t>
  </si>
  <si>
    <t xml:space="preserve">  GUADALUPE</t>
  </si>
  <si>
    <t xml:space="preserve">  HARDING</t>
  </si>
  <si>
    <t xml:space="preserve">  HIDALGO</t>
  </si>
  <si>
    <t xml:space="preserve">  LEA</t>
  </si>
  <si>
    <t xml:space="preserve">  LINCOLN</t>
  </si>
  <si>
    <t xml:space="preserve">  LUNA</t>
  </si>
  <si>
    <t xml:space="preserve">  McKINLEY</t>
  </si>
  <si>
    <t xml:space="preserve">  MORA</t>
  </si>
  <si>
    <t xml:space="preserve">  OTERO</t>
  </si>
  <si>
    <t xml:space="preserve">  QUAY</t>
  </si>
  <si>
    <t xml:space="preserve">  RIO ARRIBA</t>
  </si>
  <si>
    <t xml:space="preserve">  ROOSEVELT</t>
  </si>
  <si>
    <t xml:space="preserve">  SANDOVAL</t>
  </si>
  <si>
    <t xml:space="preserve">  SAN JUAN</t>
  </si>
  <si>
    <t xml:space="preserve">  SAN MIGUEL</t>
  </si>
  <si>
    <t xml:space="preserve">  SANTA FE</t>
  </si>
  <si>
    <t xml:space="preserve">  SIERRA</t>
  </si>
  <si>
    <t xml:space="preserve">  SOCORRO</t>
  </si>
  <si>
    <t xml:space="preserve">  TAOS</t>
  </si>
  <si>
    <t xml:space="preserve">  TORRANCE</t>
  </si>
  <si>
    <t xml:space="preserve">  UNION</t>
  </si>
  <si>
    <t xml:space="preserve"> 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</si>
</sst>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dd\-mmm\-yy_)"/>
  </numFmts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9" fontId="1" fillId="0" borderId="1" xfId="0" applyNumberFormat="1" applyFont="1" applyBorder="1"/>
    <xf numFmtId="39" fontId="1" fillId="2" borderId="2" xfId="0" applyNumberFormat="1" applyFont="1" applyFill="1" applyBorder="1"/>
    <xf numFmtId="164" fontId="1" fillId="0" borderId="2" xfId="0" applyNumberFormat="1" applyFont="1" applyBorder="1"/>
    <xf numFmtId="164" fontId="1" fillId="2" borderId="3" xfId="0" applyNumberFormat="1" applyFont="1" applyFill="1" applyBorder="1"/>
    <xf numFmtId="39" fontId="2" fillId="0" borderId="4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9" fontId="2" fillId="0" borderId="5" xfId="0" applyNumberFormat="1" applyFont="1" applyBorder="1" applyAlignment="1">
      <alignment horizontal="center" vertical="center" wrapText="1"/>
    </xf>
    <xf numFmtId="39" fontId="2" fillId="0" borderId="4" xfId="0" applyNumberFormat="1" applyFont="1" applyBorder="1" applyAlignment="1">
      <alignment horizontal="center" vertical="center"/>
    </xf>
    <xf numFmtId="39" fontId="2" fillId="0" borderId="0" xfId="0" applyNumberFormat="1" applyFont="1" applyAlignment="1">
      <alignment horizontal="center" vertical="center"/>
    </xf>
    <xf numFmtId="39" fontId="2" fillId="0" borderId="5" xfId="0" applyNumberFormat="1" applyFont="1" applyBorder="1" applyAlignment="1">
      <alignment horizontal="center" vertical="center"/>
    </xf>
    <xf numFmtId="39" fontId="2" fillId="0" borderId="4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4" fontId="2" fillId="0" borderId="5" xfId="0" applyNumberFormat="1" applyFont="1" applyBorder="1" applyAlignment="1">
      <alignment horizontal="left" vertical="center"/>
    </xf>
    <xf numFmtId="39" fontId="1" fillId="0" borderId="6" xfId="0" applyNumberFormat="1" applyFont="1" applyBorder="1"/>
    <xf numFmtId="39" fontId="1" fillId="2" borderId="7" xfId="0" applyNumberFormat="1" applyFont="1" applyFill="1" applyBorder="1"/>
    <xf numFmtId="0" fontId="1" fillId="2" borderId="7" xfId="0" applyFont="1" applyFill="1" applyBorder="1"/>
    <xf numFmtId="39" fontId="1" fillId="2" borderId="8" xfId="0" applyNumberFormat="1" applyFont="1" applyFill="1" applyBorder="1"/>
    <xf numFmtId="39" fontId="1" fillId="0" borderId="1" xfId="0" applyNumberFormat="1" applyFont="1" applyBorder="1" applyAlignment="1">
      <alignment horizontal="center" wrapText="1"/>
    </xf>
    <xf numFmtId="39" fontId="1" fillId="2" borderId="2" xfId="0" applyNumberFormat="1" applyFont="1" applyFill="1" applyBorder="1" applyAlignment="1">
      <alignment horizontal="center"/>
    </xf>
    <xf numFmtId="39" fontId="1" fillId="2" borderId="3" xfId="0" applyNumberFormat="1" applyFont="1" applyFill="1" applyBorder="1" applyAlignment="1">
      <alignment horizontal="center"/>
    </xf>
    <xf numFmtId="39" fontId="1" fillId="0" borderId="4" xfId="0" applyNumberFormat="1" applyFont="1" applyBorder="1" applyAlignment="1">
      <alignment horizontal="center" wrapText="1"/>
    </xf>
    <xf numFmtId="39" fontId="1" fillId="2" borderId="0" xfId="0" applyNumberFormat="1" applyFont="1" applyFill="1" applyAlignment="1">
      <alignment horizontal="center"/>
    </xf>
    <xf numFmtId="39" fontId="1" fillId="2" borderId="5" xfId="0" applyNumberFormat="1" applyFont="1" applyFill="1" applyBorder="1" applyAlignment="1">
      <alignment horizontal="center"/>
    </xf>
    <xf numFmtId="39" fontId="3" fillId="0" borderId="9" xfId="0" applyNumberFormat="1" applyFont="1" applyBorder="1"/>
    <xf numFmtId="39" fontId="3" fillId="2" borderId="10" xfId="0" applyNumberFormat="1" applyFont="1" applyFill="1" applyBorder="1"/>
    <xf numFmtId="39" fontId="1" fillId="2" borderId="11" xfId="0" applyNumberFormat="1" applyFont="1" applyFill="1" applyBorder="1"/>
    <xf numFmtId="39" fontId="3" fillId="0" borderId="12" xfId="0" applyNumberFormat="1" applyFont="1" applyBorder="1"/>
    <xf numFmtId="39" fontId="1" fillId="2" borderId="13" xfId="0" applyNumberFormat="1" applyFont="1" applyFill="1" applyBorder="1"/>
    <xf numFmtId="39" fontId="3" fillId="0" borderId="14" xfId="0" applyNumberFormat="1" applyFont="1" applyBorder="1"/>
    <xf numFmtId="39" fontId="3" fillId="2" borderId="15" xfId="0" applyNumberFormat="1" applyFont="1" applyFill="1" applyBorder="1"/>
    <xf numFmtId="39" fontId="1" fillId="2" borderId="16" xfId="0" applyNumberFormat="1" applyFont="1" applyFill="1" applyBorder="1"/>
    <xf numFmtId="39" fontId="1" fillId="2" borderId="10" xfId="0" applyNumberFormat="1" applyFont="1" applyFill="1" applyBorder="1"/>
    <xf numFmtId="39" fontId="1" fillId="0" borderId="17" xfId="0" applyNumberFormat="1" applyFont="1" applyBorder="1"/>
    <xf numFmtId="7" fontId="1" fillId="2" borderId="18" xfId="0" applyNumberFormat="1" applyFont="1" applyFill="1" applyBorder="1"/>
    <xf numFmtId="7" fontId="1" fillId="2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Taylor%20Grazing\Taylor%20Grazing%20Dist%20FY2025\TGRAZ2024-2025.xls" TargetMode="External"/><Relationship Id="rId1" Type="http://schemas.openxmlformats.org/officeDocument/2006/relationships/externalLinkPath" Target="TGRAZ2024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port tape"/>
      <sheetName val="TaylorGrazing Dist"/>
      <sheetName val="LGD calc"/>
      <sheetName val="FOR FISCAL"/>
    </sheetNames>
    <sheetDataSet>
      <sheetData sheetId="0" refreshError="1"/>
      <sheetData sheetId="1" refreshError="1"/>
      <sheetData sheetId="2">
        <row r="1">
          <cell r="H1" t="str">
            <v>Distribution Yr:</v>
          </cell>
          <cell r="I1" t="str">
            <v>2024-2025</v>
          </cell>
        </row>
        <row r="2">
          <cell r="A2" t="str">
            <v xml:space="preserve">FEDERAL TAYLOR GRAZING ACT OF 6-28-34                                    </v>
          </cell>
        </row>
        <row r="3">
          <cell r="A3" t="str">
            <v>SECTIONS 3 AND 15</v>
          </cell>
        </row>
        <row r="4">
          <cell r="A4" t="str">
            <v>FOR FEDERAL FISCAL YEAR ENDING FY</v>
          </cell>
          <cell r="E4">
            <v>45930</v>
          </cell>
        </row>
        <row r="11">
          <cell r="E11">
            <v>3.98</v>
          </cell>
          <cell r="H11">
            <v>115.23</v>
          </cell>
        </row>
        <row r="12">
          <cell r="E12">
            <v>12302.08</v>
          </cell>
          <cell r="H12">
            <v>1909.79</v>
          </cell>
        </row>
        <row r="13">
          <cell r="E13">
            <v>29364.29</v>
          </cell>
          <cell r="H13">
            <v>12185.84</v>
          </cell>
        </row>
        <row r="14">
          <cell r="E14">
            <v>5567.98</v>
          </cell>
          <cell r="H14">
            <v>2658.05</v>
          </cell>
        </row>
        <row r="16">
          <cell r="E16">
            <v>0</v>
          </cell>
          <cell r="H16">
            <v>7.66</v>
          </cell>
        </row>
        <row r="17">
          <cell r="E17">
            <v>0</v>
          </cell>
          <cell r="H17">
            <v>0</v>
          </cell>
        </row>
        <row r="18">
          <cell r="E18">
            <v>3.79</v>
          </cell>
          <cell r="H18">
            <v>5531.19</v>
          </cell>
        </row>
        <row r="19">
          <cell r="E19">
            <v>13704.18</v>
          </cell>
          <cell r="H19">
            <v>38.200000000000003</v>
          </cell>
        </row>
        <row r="21">
          <cell r="E21">
            <v>27651.4</v>
          </cell>
          <cell r="H21">
            <v>38.19</v>
          </cell>
        </row>
        <row r="22">
          <cell r="E22">
            <v>6047.77</v>
          </cell>
          <cell r="H22">
            <v>14307.21</v>
          </cell>
        </row>
        <row r="23">
          <cell r="E23">
            <v>0</v>
          </cell>
          <cell r="H23">
            <v>8812.75</v>
          </cell>
        </row>
        <row r="24">
          <cell r="E24">
            <v>0</v>
          </cell>
          <cell r="H24">
            <v>12.22</v>
          </cell>
        </row>
        <row r="26">
          <cell r="E26">
            <v>16285.2</v>
          </cell>
          <cell r="H26">
            <v>11891.2</v>
          </cell>
        </row>
        <row r="27">
          <cell r="E27">
            <v>7530.95</v>
          </cell>
          <cell r="H27">
            <v>5439.87</v>
          </cell>
        </row>
        <row r="28">
          <cell r="E28">
            <v>14713.04</v>
          </cell>
          <cell r="H28">
            <v>19988.189999999999</v>
          </cell>
        </row>
        <row r="29">
          <cell r="E29">
            <v>13146.23</v>
          </cell>
          <cell r="H29">
            <v>5351.33</v>
          </cell>
        </row>
        <row r="31">
          <cell r="E31">
            <v>413.54</v>
          </cell>
          <cell r="H31">
            <v>13737.64</v>
          </cell>
        </row>
        <row r="32">
          <cell r="E32">
            <v>0</v>
          </cell>
          <cell r="H32">
            <v>888.54</v>
          </cell>
        </row>
        <row r="33">
          <cell r="E33">
            <v>17532.23</v>
          </cell>
          <cell r="H33">
            <v>868.42</v>
          </cell>
        </row>
        <row r="34">
          <cell r="E34">
            <v>0</v>
          </cell>
          <cell r="H34">
            <v>22.93</v>
          </cell>
        </row>
        <row r="36">
          <cell r="E36">
            <v>4921.46</v>
          </cell>
          <cell r="H36">
            <v>1972.49</v>
          </cell>
        </row>
        <row r="37">
          <cell r="E37">
            <v>0</v>
          </cell>
          <cell r="H37">
            <v>598.08000000000004</v>
          </cell>
        </row>
        <row r="38">
          <cell r="E38">
            <v>5202.21</v>
          </cell>
          <cell r="H38">
            <v>4698.1899999999996</v>
          </cell>
        </row>
        <row r="39">
          <cell r="E39">
            <v>5009.57</v>
          </cell>
          <cell r="H39">
            <v>5936.87</v>
          </cell>
        </row>
        <row r="41">
          <cell r="E41">
            <v>0</v>
          </cell>
          <cell r="H41">
            <v>2170.77</v>
          </cell>
        </row>
        <row r="42">
          <cell r="E42">
            <v>748.82</v>
          </cell>
          <cell r="H42">
            <v>382.22</v>
          </cell>
        </row>
        <row r="43">
          <cell r="E43">
            <v>14824.59</v>
          </cell>
          <cell r="H43">
            <v>4560.92</v>
          </cell>
        </row>
        <row r="44">
          <cell r="E44">
            <v>14990.4</v>
          </cell>
          <cell r="H44">
            <v>4782.05</v>
          </cell>
        </row>
        <row r="46">
          <cell r="E46">
            <v>1882.91</v>
          </cell>
          <cell r="H46">
            <v>80.2</v>
          </cell>
        </row>
        <row r="47">
          <cell r="E47">
            <v>0</v>
          </cell>
          <cell r="H47">
            <v>1286.8</v>
          </cell>
        </row>
        <row r="48">
          <cell r="E48">
            <v>0</v>
          </cell>
          <cell r="H48">
            <v>22.93</v>
          </cell>
        </row>
        <row r="49">
          <cell r="E49">
            <v>1126.32</v>
          </cell>
          <cell r="H49">
            <v>3143.75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4D-A123-4C22-B932-1D15F35AB114}">
  <dimension ref="A1:D51"/>
  <sheetViews>
    <sheetView tabSelected="1" workbookViewId="0">
      <selection sqref="A1:A1048576"/>
    </sheetView>
  </sheetViews>
  <sheetFormatPr defaultRowHeight="15" x14ac:dyDescent="0.25"/>
  <cols>
    <col min="1" max="1" width="15.85546875" customWidth="1"/>
    <col min="2" max="2" width="22" customWidth="1"/>
    <col min="3" max="3" width="20" customWidth="1"/>
    <col min="4" max="4" width="23" customWidth="1"/>
  </cols>
  <sheetData>
    <row r="1" spans="1:4" x14ac:dyDescent="0.25">
      <c r="A1" s="1" t="s">
        <v>0</v>
      </c>
      <c r="B1" s="2"/>
      <c r="C1" s="3" t="str">
        <f>'[1]LGD calc'!H1</f>
        <v>Distribution Yr:</v>
      </c>
      <c r="D1" s="4" t="str">
        <f>+'[1]LGD calc'!I1</f>
        <v>2024-2025</v>
      </c>
    </row>
    <row r="2" spans="1:4" ht="18" x14ac:dyDescent="0.25">
      <c r="A2" s="5" t="str">
        <f>+'[1]LGD calc'!A2</f>
        <v xml:space="preserve">FEDERAL TAYLOR GRAZING ACT OF 6-28-34                                    </v>
      </c>
      <c r="B2" s="6"/>
      <c r="C2" s="6"/>
      <c r="D2" s="7"/>
    </row>
    <row r="3" spans="1:4" ht="18" x14ac:dyDescent="0.25">
      <c r="A3" s="8" t="str">
        <f>+'[1]LGD calc'!A3</f>
        <v>SECTIONS 3 AND 15</v>
      </c>
      <c r="B3" s="9"/>
      <c r="C3" s="9"/>
      <c r="D3" s="10"/>
    </row>
    <row r="4" spans="1:4" ht="18" x14ac:dyDescent="0.25">
      <c r="A4" s="11" t="str">
        <f>+'[1]LGD calc'!A4</f>
        <v>FOR FEDERAL FISCAL YEAR ENDING FY</v>
      </c>
      <c r="B4" s="12"/>
      <c r="C4" s="12"/>
      <c r="D4" s="13">
        <f>+'[1]LGD calc'!E4</f>
        <v>45930</v>
      </c>
    </row>
    <row r="5" spans="1:4" ht="15.75" thickBot="1" x14ac:dyDescent="0.3">
      <c r="A5" s="14" t="s">
        <v>1</v>
      </c>
      <c r="B5" s="15"/>
      <c r="C5" s="16"/>
      <c r="D5" s="17"/>
    </row>
    <row r="6" spans="1:4" x14ac:dyDescent="0.25">
      <c r="A6" s="18" t="s">
        <v>2</v>
      </c>
      <c r="B6" s="19" t="s">
        <v>3</v>
      </c>
      <c r="C6" s="19" t="s">
        <v>4</v>
      </c>
      <c r="D6" s="20" t="s">
        <v>5</v>
      </c>
    </row>
    <row r="7" spans="1:4" x14ac:dyDescent="0.25">
      <c r="A7" s="21"/>
      <c r="B7" s="22" t="s">
        <v>6</v>
      </c>
      <c r="C7" s="22" t="s">
        <v>6</v>
      </c>
      <c r="D7" s="23" t="s">
        <v>7</v>
      </c>
    </row>
    <row r="8" spans="1:4" x14ac:dyDescent="0.25">
      <c r="A8" s="21"/>
      <c r="B8" s="22" t="s">
        <v>8</v>
      </c>
      <c r="C8" s="22" t="s">
        <v>9</v>
      </c>
      <c r="D8" s="23" t="s">
        <v>10</v>
      </c>
    </row>
    <row r="9" spans="1:4" x14ac:dyDescent="0.25">
      <c r="A9" s="21"/>
      <c r="B9" s="22" t="s">
        <v>11</v>
      </c>
      <c r="C9" s="22" t="s">
        <v>12</v>
      </c>
      <c r="D9" s="23" t="s">
        <v>13</v>
      </c>
    </row>
    <row r="10" spans="1:4" ht="15.75" thickBot="1" x14ac:dyDescent="0.3">
      <c r="A10" s="14"/>
      <c r="B10" s="15"/>
      <c r="C10" s="15"/>
      <c r="D10" s="17"/>
    </row>
    <row r="11" spans="1:4" x14ac:dyDescent="0.25">
      <c r="A11" s="24" t="s">
        <v>14</v>
      </c>
      <c r="B11" s="25">
        <f>'[1]LGD calc'!E11</f>
        <v>3.98</v>
      </c>
      <c r="C11" s="25">
        <f>'[1]LGD calc'!H11</f>
        <v>115.23</v>
      </c>
      <c r="D11" s="26">
        <f>SUM(B11:C11)</f>
        <v>119.21000000000001</v>
      </c>
    </row>
    <row r="12" spans="1:4" x14ac:dyDescent="0.25">
      <c r="A12" s="27" t="s">
        <v>15</v>
      </c>
      <c r="B12" s="25">
        <f>'[1]LGD calc'!E12</f>
        <v>12302.08</v>
      </c>
      <c r="C12" s="25">
        <f>'[1]LGD calc'!H12</f>
        <v>1909.79</v>
      </c>
      <c r="D12" s="28">
        <f t="shared" ref="D12:D49" si="0">SUM(B12:C12)</f>
        <v>14211.869999999999</v>
      </c>
    </row>
    <row r="13" spans="1:4" x14ac:dyDescent="0.25">
      <c r="A13" s="27" t="s">
        <v>16</v>
      </c>
      <c r="B13" s="25">
        <f>'[1]LGD calc'!E13</f>
        <v>29364.29</v>
      </c>
      <c r="C13" s="25">
        <f>'[1]LGD calc'!H13</f>
        <v>12185.84</v>
      </c>
      <c r="D13" s="28">
        <f t="shared" si="0"/>
        <v>41550.130000000005</v>
      </c>
    </row>
    <row r="14" spans="1:4" x14ac:dyDescent="0.25">
      <c r="A14" s="27" t="s">
        <v>17</v>
      </c>
      <c r="B14" s="25">
        <f>'[1]LGD calc'!E14</f>
        <v>5567.98</v>
      </c>
      <c r="C14" s="25">
        <f>'[1]LGD calc'!H14</f>
        <v>2658.05</v>
      </c>
      <c r="D14" s="28">
        <f t="shared" si="0"/>
        <v>8226.0299999999988</v>
      </c>
    </row>
    <row r="15" spans="1:4" x14ac:dyDescent="0.25">
      <c r="A15" s="27"/>
      <c r="B15" s="25"/>
      <c r="C15" s="25"/>
      <c r="D15" s="28"/>
    </row>
    <row r="16" spans="1:4" x14ac:dyDescent="0.25">
      <c r="A16" s="27" t="s">
        <v>18</v>
      </c>
      <c r="B16" s="25">
        <f>'[1]LGD calc'!E16</f>
        <v>0</v>
      </c>
      <c r="C16" s="25">
        <f>'[1]LGD calc'!H16</f>
        <v>7.66</v>
      </c>
      <c r="D16" s="28">
        <f t="shared" si="0"/>
        <v>7.66</v>
      </c>
    </row>
    <row r="17" spans="1:4" x14ac:dyDescent="0.25">
      <c r="A17" s="27" t="s">
        <v>19</v>
      </c>
      <c r="B17" s="25">
        <f>'[1]LGD calc'!E17</f>
        <v>0</v>
      </c>
      <c r="C17" s="25">
        <f>'[1]LGD calc'!H17</f>
        <v>0</v>
      </c>
      <c r="D17" s="28">
        <f t="shared" si="0"/>
        <v>0</v>
      </c>
    </row>
    <row r="18" spans="1:4" x14ac:dyDescent="0.25">
      <c r="A18" s="27" t="s">
        <v>20</v>
      </c>
      <c r="B18" s="25">
        <f>'[1]LGD calc'!E18</f>
        <v>3.79</v>
      </c>
      <c r="C18" s="25">
        <f>'[1]LGD calc'!H18</f>
        <v>5531.19</v>
      </c>
      <c r="D18" s="28">
        <f t="shared" si="0"/>
        <v>5534.98</v>
      </c>
    </row>
    <row r="19" spans="1:4" x14ac:dyDescent="0.25">
      <c r="A19" s="27" t="s">
        <v>21</v>
      </c>
      <c r="B19" s="25">
        <f>'[1]LGD calc'!E19</f>
        <v>13704.18</v>
      </c>
      <c r="C19" s="25">
        <f>'[1]LGD calc'!H19</f>
        <v>38.200000000000003</v>
      </c>
      <c r="D19" s="28">
        <f t="shared" si="0"/>
        <v>13742.380000000001</v>
      </c>
    </row>
    <row r="20" spans="1:4" x14ac:dyDescent="0.25">
      <c r="A20" s="27"/>
      <c r="B20" s="25"/>
      <c r="C20" s="25"/>
      <c r="D20" s="28"/>
    </row>
    <row r="21" spans="1:4" x14ac:dyDescent="0.25">
      <c r="A21" s="27" t="s">
        <v>22</v>
      </c>
      <c r="B21" s="25">
        <f>'[1]LGD calc'!E21</f>
        <v>27651.4</v>
      </c>
      <c r="C21" s="25">
        <f>'[1]LGD calc'!H21</f>
        <v>38.19</v>
      </c>
      <c r="D21" s="28">
        <f t="shared" si="0"/>
        <v>27689.59</v>
      </c>
    </row>
    <row r="22" spans="1:4" x14ac:dyDescent="0.25">
      <c r="A22" s="27" t="s">
        <v>23</v>
      </c>
      <c r="B22" s="25">
        <f>'[1]LGD calc'!E22</f>
        <v>6047.77</v>
      </c>
      <c r="C22" s="25">
        <f>'[1]LGD calc'!H22</f>
        <v>14307.21</v>
      </c>
      <c r="D22" s="28">
        <f t="shared" si="0"/>
        <v>20354.98</v>
      </c>
    </row>
    <row r="23" spans="1:4" x14ac:dyDescent="0.25">
      <c r="A23" s="27" t="s">
        <v>24</v>
      </c>
      <c r="B23" s="25">
        <f>'[1]LGD calc'!E23</f>
        <v>0</v>
      </c>
      <c r="C23" s="25">
        <f>'[1]LGD calc'!H23</f>
        <v>8812.75</v>
      </c>
      <c r="D23" s="28">
        <f t="shared" si="0"/>
        <v>8812.75</v>
      </c>
    </row>
    <row r="24" spans="1:4" x14ac:dyDescent="0.25">
      <c r="A24" s="27" t="s">
        <v>25</v>
      </c>
      <c r="B24" s="25">
        <f>'[1]LGD calc'!E24</f>
        <v>0</v>
      </c>
      <c r="C24" s="25">
        <f>'[1]LGD calc'!H24</f>
        <v>12.22</v>
      </c>
      <c r="D24" s="28">
        <f t="shared" si="0"/>
        <v>12.22</v>
      </c>
    </row>
    <row r="25" spans="1:4" x14ac:dyDescent="0.25">
      <c r="A25" s="27"/>
      <c r="B25" s="25"/>
      <c r="C25" s="25"/>
      <c r="D25" s="28"/>
    </row>
    <row r="26" spans="1:4" x14ac:dyDescent="0.25">
      <c r="A26" s="27" t="s">
        <v>26</v>
      </c>
      <c r="B26" s="25">
        <f>'[1]LGD calc'!E26</f>
        <v>16285.2</v>
      </c>
      <c r="C26" s="25">
        <f>'[1]LGD calc'!H26</f>
        <v>11891.2</v>
      </c>
      <c r="D26" s="28">
        <f t="shared" si="0"/>
        <v>28176.400000000001</v>
      </c>
    </row>
    <row r="27" spans="1:4" x14ac:dyDescent="0.25">
      <c r="A27" s="27" t="s">
        <v>27</v>
      </c>
      <c r="B27" s="25">
        <f>'[1]LGD calc'!E27</f>
        <v>7530.95</v>
      </c>
      <c r="C27" s="25">
        <f>'[1]LGD calc'!H27</f>
        <v>5439.87</v>
      </c>
      <c r="D27" s="28">
        <f t="shared" si="0"/>
        <v>12970.82</v>
      </c>
    </row>
    <row r="28" spans="1:4" x14ac:dyDescent="0.25">
      <c r="A28" s="27" t="s">
        <v>28</v>
      </c>
      <c r="B28" s="25">
        <f>'[1]LGD calc'!E28</f>
        <v>14713.04</v>
      </c>
      <c r="C28" s="25">
        <f>'[1]LGD calc'!H28</f>
        <v>19988.189999999999</v>
      </c>
      <c r="D28" s="28">
        <f t="shared" si="0"/>
        <v>34701.229999999996</v>
      </c>
    </row>
    <row r="29" spans="1:4" x14ac:dyDescent="0.25">
      <c r="A29" s="27" t="s">
        <v>29</v>
      </c>
      <c r="B29" s="25">
        <f>'[1]LGD calc'!E29</f>
        <v>13146.23</v>
      </c>
      <c r="C29" s="25">
        <f>'[1]LGD calc'!H29</f>
        <v>5351.33</v>
      </c>
      <c r="D29" s="28">
        <f t="shared" si="0"/>
        <v>18497.559999999998</v>
      </c>
    </row>
    <row r="30" spans="1:4" x14ac:dyDescent="0.25">
      <c r="A30" s="27"/>
      <c r="B30" s="25"/>
      <c r="C30" s="25"/>
      <c r="D30" s="28"/>
    </row>
    <row r="31" spans="1:4" x14ac:dyDescent="0.25">
      <c r="A31" s="27" t="s">
        <v>30</v>
      </c>
      <c r="B31" s="25">
        <f>'[1]LGD calc'!E31</f>
        <v>413.54</v>
      </c>
      <c r="C31" s="25">
        <f>'[1]LGD calc'!H31</f>
        <v>13737.64</v>
      </c>
      <c r="D31" s="28">
        <f t="shared" si="0"/>
        <v>14151.18</v>
      </c>
    </row>
    <row r="32" spans="1:4" x14ac:dyDescent="0.25">
      <c r="A32" s="27" t="s">
        <v>31</v>
      </c>
      <c r="B32" s="25">
        <f>'[1]LGD calc'!E32</f>
        <v>0</v>
      </c>
      <c r="C32" s="25">
        <f>'[1]LGD calc'!H32</f>
        <v>888.54</v>
      </c>
      <c r="D32" s="28">
        <f t="shared" si="0"/>
        <v>888.54</v>
      </c>
    </row>
    <row r="33" spans="1:4" x14ac:dyDescent="0.25">
      <c r="A33" s="27" t="s">
        <v>32</v>
      </c>
      <c r="B33" s="25">
        <f>'[1]LGD calc'!E33</f>
        <v>17532.23</v>
      </c>
      <c r="C33" s="25">
        <f>'[1]LGD calc'!H33</f>
        <v>868.42</v>
      </c>
      <c r="D33" s="28">
        <f t="shared" si="0"/>
        <v>18400.649999999998</v>
      </c>
    </row>
    <row r="34" spans="1:4" x14ac:dyDescent="0.25">
      <c r="A34" s="27" t="s">
        <v>33</v>
      </c>
      <c r="B34" s="25">
        <f>'[1]LGD calc'!E34</f>
        <v>0</v>
      </c>
      <c r="C34" s="25">
        <f>'[1]LGD calc'!H34</f>
        <v>22.93</v>
      </c>
      <c r="D34" s="28">
        <f t="shared" si="0"/>
        <v>22.93</v>
      </c>
    </row>
    <row r="35" spans="1:4" x14ac:dyDescent="0.25">
      <c r="A35" s="27"/>
      <c r="B35" s="25"/>
      <c r="C35" s="25"/>
      <c r="D35" s="28"/>
    </row>
    <row r="36" spans="1:4" x14ac:dyDescent="0.25">
      <c r="A36" s="27" t="s">
        <v>34</v>
      </c>
      <c r="B36" s="25">
        <f>'[1]LGD calc'!E36</f>
        <v>4921.46</v>
      </c>
      <c r="C36" s="25">
        <f>'[1]LGD calc'!H36</f>
        <v>1972.49</v>
      </c>
      <c r="D36" s="28">
        <f t="shared" si="0"/>
        <v>6893.95</v>
      </c>
    </row>
    <row r="37" spans="1:4" x14ac:dyDescent="0.25">
      <c r="A37" s="27" t="s">
        <v>35</v>
      </c>
      <c r="B37" s="25">
        <f>'[1]LGD calc'!E37</f>
        <v>0</v>
      </c>
      <c r="C37" s="25">
        <f>'[1]LGD calc'!H37</f>
        <v>598.08000000000004</v>
      </c>
      <c r="D37" s="28">
        <f t="shared" si="0"/>
        <v>598.08000000000004</v>
      </c>
    </row>
    <row r="38" spans="1:4" x14ac:dyDescent="0.25">
      <c r="A38" s="27" t="s">
        <v>36</v>
      </c>
      <c r="B38" s="25">
        <f>'[1]LGD calc'!E38</f>
        <v>5202.21</v>
      </c>
      <c r="C38" s="25">
        <f>'[1]LGD calc'!H38</f>
        <v>4698.1899999999996</v>
      </c>
      <c r="D38" s="28">
        <f t="shared" si="0"/>
        <v>9900.4</v>
      </c>
    </row>
    <row r="39" spans="1:4" x14ac:dyDescent="0.25">
      <c r="A39" s="27" t="s">
        <v>37</v>
      </c>
      <c r="B39" s="25">
        <f>'[1]LGD calc'!E39</f>
        <v>5009.57</v>
      </c>
      <c r="C39" s="25">
        <f>'[1]LGD calc'!H39</f>
        <v>5936.87</v>
      </c>
      <c r="D39" s="28">
        <f t="shared" si="0"/>
        <v>10946.439999999999</v>
      </c>
    </row>
    <row r="40" spans="1:4" x14ac:dyDescent="0.25">
      <c r="A40" s="27"/>
      <c r="B40" s="25"/>
      <c r="C40" s="25"/>
      <c r="D40" s="28"/>
    </row>
    <row r="41" spans="1:4" x14ac:dyDescent="0.25">
      <c r="A41" s="27" t="s">
        <v>38</v>
      </c>
      <c r="B41" s="25">
        <f>'[1]LGD calc'!E41</f>
        <v>0</v>
      </c>
      <c r="C41" s="25">
        <f>'[1]LGD calc'!H41</f>
        <v>2170.77</v>
      </c>
      <c r="D41" s="28">
        <f t="shared" si="0"/>
        <v>2170.77</v>
      </c>
    </row>
    <row r="42" spans="1:4" x14ac:dyDescent="0.25">
      <c r="A42" s="27" t="s">
        <v>39</v>
      </c>
      <c r="B42" s="25">
        <f>'[1]LGD calc'!E42</f>
        <v>748.82</v>
      </c>
      <c r="C42" s="25">
        <f>'[1]LGD calc'!H42</f>
        <v>382.22</v>
      </c>
      <c r="D42" s="28">
        <f t="shared" si="0"/>
        <v>1131.04</v>
      </c>
    </row>
    <row r="43" spans="1:4" x14ac:dyDescent="0.25">
      <c r="A43" s="27" t="s">
        <v>40</v>
      </c>
      <c r="B43" s="25">
        <f>'[1]LGD calc'!E43</f>
        <v>14824.59</v>
      </c>
      <c r="C43" s="25">
        <f>'[1]LGD calc'!H43</f>
        <v>4560.92</v>
      </c>
      <c r="D43" s="28">
        <f t="shared" si="0"/>
        <v>19385.510000000002</v>
      </c>
    </row>
    <row r="44" spans="1:4" x14ac:dyDescent="0.25">
      <c r="A44" s="27" t="s">
        <v>41</v>
      </c>
      <c r="B44" s="25">
        <f>'[1]LGD calc'!E44</f>
        <v>14990.4</v>
      </c>
      <c r="C44" s="25">
        <f>'[1]LGD calc'!H44</f>
        <v>4782.05</v>
      </c>
      <c r="D44" s="28">
        <f t="shared" si="0"/>
        <v>19772.45</v>
      </c>
    </row>
    <row r="45" spans="1:4" x14ac:dyDescent="0.25">
      <c r="A45" s="27"/>
      <c r="B45" s="25"/>
      <c r="C45" s="25"/>
      <c r="D45" s="28"/>
    </row>
    <row r="46" spans="1:4" x14ac:dyDescent="0.25">
      <c r="A46" s="27" t="s">
        <v>42</v>
      </c>
      <c r="B46" s="25">
        <f>'[1]LGD calc'!E46</f>
        <v>1882.91</v>
      </c>
      <c r="C46" s="25">
        <f>'[1]LGD calc'!H46</f>
        <v>80.2</v>
      </c>
      <c r="D46" s="28">
        <f t="shared" si="0"/>
        <v>1963.1100000000001</v>
      </c>
    </row>
    <row r="47" spans="1:4" x14ac:dyDescent="0.25">
      <c r="A47" s="27" t="s">
        <v>43</v>
      </c>
      <c r="B47" s="25">
        <f>'[1]LGD calc'!E47</f>
        <v>0</v>
      </c>
      <c r="C47" s="25">
        <f>'[1]LGD calc'!H47</f>
        <v>1286.8</v>
      </c>
      <c r="D47" s="28">
        <f t="shared" si="0"/>
        <v>1286.8</v>
      </c>
    </row>
    <row r="48" spans="1:4" x14ac:dyDescent="0.25">
      <c r="A48" s="27" t="s">
        <v>44</v>
      </c>
      <c r="B48" s="25">
        <f>'[1]LGD calc'!E48</f>
        <v>0</v>
      </c>
      <c r="C48" s="25">
        <f>'[1]LGD calc'!H48</f>
        <v>22.93</v>
      </c>
      <c r="D48" s="28">
        <f t="shared" si="0"/>
        <v>22.93</v>
      </c>
    </row>
    <row r="49" spans="1:4" ht="15.75" thickBot="1" x14ac:dyDescent="0.3">
      <c r="A49" s="29" t="s">
        <v>45</v>
      </c>
      <c r="B49" s="30">
        <f>'[1]LGD calc'!E49</f>
        <v>1126.32</v>
      </c>
      <c r="C49" s="30">
        <f>'[1]LGD calc'!H49</f>
        <v>3143.75</v>
      </c>
      <c r="D49" s="31">
        <f t="shared" si="0"/>
        <v>4270.07</v>
      </c>
    </row>
    <row r="50" spans="1:4" ht="15.75" thickTop="1" x14ac:dyDescent="0.25">
      <c r="A50" s="24"/>
      <c r="B50" s="25"/>
      <c r="C50" s="32"/>
      <c r="D50" s="26"/>
    </row>
    <row r="51" spans="1:4" ht="15.75" thickBot="1" x14ac:dyDescent="0.3">
      <c r="A51" s="33" t="s">
        <v>7</v>
      </c>
      <c r="B51" s="34">
        <f>SUM(B11:B49)</f>
        <v>212972.94000000003</v>
      </c>
      <c r="C51" s="34">
        <f>SUM(C11:C49)</f>
        <v>133439.71999999997</v>
      </c>
      <c r="D51" s="35">
        <f>SUM(D11:D49)</f>
        <v>346412.66000000003</v>
      </c>
    </row>
  </sheetData>
  <mergeCells count="3">
    <mergeCell ref="A2:D2"/>
    <mergeCell ref="A3:D3"/>
    <mergeCell ref="A6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Richard, DFA</dc:creator>
  <cp:lastModifiedBy>West, Richard, DFA</cp:lastModifiedBy>
  <dcterms:created xsi:type="dcterms:W3CDTF">2025-06-30T18:12:16Z</dcterms:created>
  <dcterms:modified xsi:type="dcterms:W3CDTF">2025-06-30T18:22:14Z</dcterms:modified>
</cp:coreProperties>
</file>