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L:\Grant Agreement Templates\"/>
    </mc:Choice>
  </mc:AlternateContent>
  <xr:revisionPtr revIDLastSave="0" documentId="8_{AE39FDCF-C7D0-492E-AD63-DAAF9D500D82}" xr6:coauthVersionLast="47" xr6:coauthVersionMax="47" xr10:uidLastSave="{00000000-0000-0000-0000-000000000000}"/>
  <bookViews>
    <workbookView xWindow="-108" yWindow="-108" windowWidth="23256" windowHeight="13896" tabRatio="496" xr2:uid="{00000000-000D-0000-FFFF-FFFF00000000}"/>
  </bookViews>
  <sheets>
    <sheet name="Pre-Award Risk Assessment Tool" sheetId="2" r:id="rId1"/>
  </sheets>
  <definedNames>
    <definedName name="_xlnm._FilterDatabase" localSheetId="0" hidden="1">'Pre-Award Risk Assessment Tool'!$B$28:$H$74</definedName>
    <definedName name="_xlnm.Print_Area" localSheetId="0">'Pre-Award Risk Assessment Tool'!$A$1:$I$129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2" l="1"/>
  <c r="B93" i="2" a="1"/>
  <c r="E90" i="2"/>
  <c r="E92" i="2"/>
  <c r="E91" i="2"/>
  <c r="H51" i="2" a="1"/>
  <c r="H65" i="2" a="1"/>
  <c r="H67" i="2" a="1"/>
  <c r="H69" i="2" a="1"/>
  <c r="H71" i="2" a="1"/>
  <c r="H73" i="2" a="1"/>
  <c r="H62" i="2" a="1"/>
  <c r="H58" i="2" a="1"/>
  <c r="H46" i="2" a="1"/>
  <c r="H44" i="2" a="1"/>
  <c r="H42" i="2" a="1"/>
  <c r="H36" i="2" a="1"/>
  <c r="H33" i="2" a="1"/>
  <c r="H31" i="2" a="1"/>
  <c r="H29" i="2" a="1"/>
  <c r="B90" i="2" l="1" a="1"/>
  <c r="B91" i="2" a="1"/>
  <c r="E110" i="2"/>
  <c r="E93" i="2"/>
  <c r="E94" i="2"/>
  <c r="B94" i="2" a="1"/>
  <c r="H18" i="2" l="1" a="1"/>
  <c r="H20" i="2" l="1" a="1"/>
  <c r="H40" i="2" a="1"/>
  <c r="H38" i="2" a="1"/>
  <c r="H53" i="2" a="1"/>
  <c r="H55" i="2" a="1"/>
  <c r="H60" i="2" a="1"/>
  <c r="H24" i="2" a="1"/>
  <c r="E109" i="2"/>
  <c r="B92" i="2" a="1"/>
  <c r="G78" i="2" l="1"/>
  <c r="H22" i="2" a="1"/>
  <c r="B78" i="2" l="1" a="1"/>
  <c r="E83" i="2" s="1" a="1"/>
  <c r="B83" i="2" l="1" a="1"/>
  <c r="H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<sst xmlns="http://schemas.openxmlformats.org/spreadsheetml/2006/main" count="171" uniqueCount="151">
  <si>
    <t>Subrecipient Pre-Award Risk Assessment Tool</t>
  </si>
  <si>
    <t>Risk Rating</t>
  </si>
  <si>
    <t>What Should You Look For?</t>
  </si>
  <si>
    <t>This section outlines the state and federal requirements motivating the questions in this subrecipient risk assessment tool. It also includes where to identify and how to interpret information required to complete the tool.</t>
  </si>
  <si>
    <r>
      <t xml:space="preserve">Complete this tool as part of the pre-award risk assessment process to determine the eligibility and compliance risk of potential subrecipients of federal funding. Those that are deemed </t>
    </r>
    <r>
      <rPr>
        <b/>
        <sz val="9"/>
        <color theme="1"/>
        <rFont val="Calibri"/>
        <family val="2"/>
        <scheme val="minor"/>
      </rPr>
      <t xml:space="preserve">ineligible </t>
    </r>
    <r>
      <rPr>
        <sz val="9"/>
        <color theme="1"/>
        <rFont val="Calibri"/>
        <family val="2"/>
        <scheme val="minor"/>
      </rPr>
      <t xml:space="preserve">based on the eligibility criteria below may not receive an award from the State of Vermont until eligibility has been restored. For subrecipients deemed </t>
    </r>
    <r>
      <rPr>
        <b/>
        <sz val="9"/>
        <color theme="1"/>
        <rFont val="Calibri"/>
        <family val="2"/>
        <scheme val="minor"/>
      </rPr>
      <t>eligible</t>
    </r>
    <r>
      <rPr>
        <sz val="9"/>
        <color theme="1"/>
        <rFont val="Calibri"/>
        <family val="2"/>
        <scheme val="minor"/>
      </rPr>
      <t>, the tool produces a recommended monitoring cadence based on the risk of noncompliance.</t>
    </r>
  </si>
  <si>
    <t>Entity Type: For-Profit</t>
  </si>
  <si>
    <t>For-profit entities are exempt from single audit requirements. The pass-through entity must establish compliance requirements in the for-profit entity's grant agreement. These requirements may include: pre-award audits, subrecipient monitoring, and post-award audits.</t>
  </si>
  <si>
    <t>Please enter a value or select from the options in the dropdown list for each highlighted cell.</t>
  </si>
  <si>
    <t>Entity Name</t>
  </si>
  <si>
    <t>For more information see:</t>
  </si>
  <si>
    <t>2 CFR 200.501(h)</t>
  </si>
  <si>
    <t>Entity Type</t>
  </si>
  <si>
    <t>Grant Number</t>
  </si>
  <si>
    <t>1. Federal Suspension/Debarment Verification</t>
  </si>
  <si>
    <t>Grant Title/Description</t>
  </si>
  <si>
    <t>Check Federal debarment on the System for Award Management (SAM) Exclusions list or through written certification from the subrecipient.</t>
  </si>
  <si>
    <t>Eligibility</t>
  </si>
  <si>
    <t>https://sam.gov/content/exclusions</t>
  </si>
  <si>
    <t>Question</t>
  </si>
  <si>
    <t>Answer</t>
  </si>
  <si>
    <t>Result</t>
  </si>
  <si>
    <t>1.</t>
  </si>
  <si>
    <r>
      <t xml:space="preserve">Has the organization been </t>
    </r>
    <r>
      <rPr>
        <b/>
        <sz val="9"/>
        <color theme="1"/>
        <rFont val="Calibri"/>
        <family val="2"/>
        <scheme val="minor"/>
      </rPr>
      <t>suspended or debarred</t>
    </r>
    <r>
      <rPr>
        <sz val="9"/>
        <color theme="1"/>
        <rFont val="Calibri"/>
        <family val="2"/>
        <scheme val="minor"/>
      </rPr>
      <t xml:space="preserve"> by the Federal government?</t>
    </r>
  </si>
  <si>
    <t>2. &amp; 3. Subrecipient Annual Report &amp; Single Audit Report</t>
  </si>
  <si>
    <t>Check a subrecipient's status by running the VISION queries described in Bulletin 5 Procedure #1.</t>
  </si>
  <si>
    <t>2.</t>
  </si>
  <si>
    <r>
      <t xml:space="preserve">Is the organization currently delinquent in submission of the </t>
    </r>
    <r>
      <rPr>
        <b/>
        <sz val="9"/>
        <color theme="1"/>
        <rFont val="Calibri"/>
        <family val="2"/>
        <scheme val="minor"/>
      </rPr>
      <t>Subrecipient Annual Report</t>
    </r>
    <r>
      <rPr>
        <sz val="9"/>
        <color theme="1"/>
        <rFont val="Calibri"/>
        <family val="2"/>
        <scheme val="minor"/>
      </rPr>
      <t xml:space="preserve"> for any of the past three years?</t>
    </r>
  </si>
  <si>
    <t>Bulletin 5 Procedure 1</t>
  </si>
  <si>
    <t>3.</t>
  </si>
  <si>
    <r>
      <t xml:space="preserve">Is the organization currently delinquent in submission of the </t>
    </r>
    <r>
      <rPr>
        <b/>
        <sz val="9"/>
        <color theme="1"/>
        <rFont val="Calibri"/>
        <family val="2"/>
        <scheme val="minor"/>
      </rPr>
      <t>Single Audit Report</t>
    </r>
    <r>
      <rPr>
        <sz val="9"/>
        <color theme="1"/>
        <rFont val="Calibri"/>
        <family val="2"/>
        <scheme val="minor"/>
      </rPr>
      <t xml:space="preserve"> for any of the past three years?</t>
    </r>
  </si>
  <si>
    <t>4. UEI Number</t>
  </si>
  <si>
    <t>The subrecipient applicant should provide its UEI number on application materials.</t>
  </si>
  <si>
    <t>4.</t>
  </si>
  <si>
    <r>
      <t>Does the organization have a</t>
    </r>
    <r>
      <rPr>
        <b/>
        <sz val="9"/>
        <color theme="1"/>
        <rFont val="Calibri"/>
        <family val="2"/>
        <scheme val="minor"/>
      </rPr>
      <t xml:space="preserve"> UEI</t>
    </r>
    <r>
      <rPr>
        <sz val="9"/>
        <color theme="1"/>
        <rFont val="Calibri"/>
        <family val="2"/>
        <scheme val="minor"/>
      </rPr>
      <t>?</t>
    </r>
  </si>
  <si>
    <t>https://sam.gov/content/duns-uei</t>
  </si>
  <si>
    <t>5. Award Amount</t>
  </si>
  <si>
    <t>Risk Assessment</t>
  </si>
  <si>
    <t>Use the following cutoffs when assessing award size.</t>
  </si>
  <si>
    <t>Program and Award</t>
  </si>
  <si>
    <t>Points Awarded</t>
  </si>
  <si>
    <r>
      <rPr>
        <b/>
        <sz val="9"/>
        <rFont val="Calibri"/>
        <family val="2"/>
        <scheme val="minor"/>
      </rPr>
      <t>Small:</t>
    </r>
    <r>
      <rPr>
        <sz val="9"/>
        <rFont val="Calibri"/>
        <family val="2"/>
        <scheme val="minor"/>
      </rPr>
      <t xml:space="preserve"> &lt;$25,000</t>
    </r>
  </si>
  <si>
    <r>
      <rPr>
        <b/>
        <sz val="9"/>
        <rFont val="Calibri"/>
        <family val="2"/>
        <scheme val="minor"/>
      </rPr>
      <t xml:space="preserve"> Medium:</t>
    </r>
    <r>
      <rPr>
        <sz val="9"/>
        <rFont val="Calibri"/>
        <family val="2"/>
        <scheme val="minor"/>
      </rPr>
      <t xml:space="preserve"> $25,000 to $250,000</t>
    </r>
  </si>
  <si>
    <r>
      <rPr>
        <b/>
        <sz val="9"/>
        <rFont val="Calibri"/>
        <family val="2"/>
        <scheme val="minor"/>
      </rPr>
      <t>Large:</t>
    </r>
    <r>
      <rPr>
        <sz val="9"/>
        <rFont val="Calibri"/>
        <family val="2"/>
        <scheme val="minor"/>
      </rPr>
      <t xml:space="preserve"> &gt;$250,000</t>
    </r>
  </si>
  <si>
    <t>5.</t>
  </si>
  <si>
    <t>6. Program Complexity</t>
  </si>
  <si>
    <t>6.</t>
  </si>
  <si>
    <t>Rate the complexity of the program.</t>
  </si>
  <si>
    <t xml:space="preserve">Programs with complex compliance requirements have a higher risk of non-compliance. In your determination consider whether the program has complex grant requirements. The following are some examples of reasons a program would be considered more complex: </t>
  </si>
  <si>
    <t>7.</t>
  </si>
  <si>
    <t>- Must adhere to regulations or complex program requirements</t>
  </si>
  <si>
    <t>Subrecipient Experience</t>
  </si>
  <si>
    <t>- Requires matching funds or maintenance of effort</t>
  </si>
  <si>
    <t>8.</t>
  </si>
  <si>
    <t>Is the subrecipient receiving a federal award for the first time?</t>
  </si>
  <si>
    <t>- Requires various types of program reports</t>
  </si>
  <si>
    <t>- Is further subcontracted out by the subrecipient</t>
  </si>
  <si>
    <t>8a.</t>
  </si>
  <si>
    <t>Did the organization adhere to all terms and conditions of prior federal awards?</t>
  </si>
  <si>
    <t>- Uses multiple sources of federal funds</t>
  </si>
  <si>
    <t>8b.</t>
  </si>
  <si>
    <t>How significant were the organization's violations of previous awards?</t>
  </si>
  <si>
    <t>7. Real Property, Equipment &amp; Supplies</t>
  </si>
  <si>
    <t>Programs that involve real property, equipment, and supplies have more significant monitoring requirements, which increases the risk of non-compliance. Uniform Guidance defines these as follows.</t>
  </si>
  <si>
    <t>9.</t>
  </si>
  <si>
    <t>Does the subrecipient have experience administering similar programs?</t>
  </si>
  <si>
    <r>
      <rPr>
        <b/>
        <sz val="9"/>
        <color theme="1"/>
        <rFont val="Calibri"/>
        <family val="2"/>
        <scheme val="minor"/>
      </rPr>
      <t>Equipment</t>
    </r>
    <r>
      <rPr>
        <sz val="9"/>
        <color theme="1"/>
        <rFont val="Calibri"/>
        <family val="2"/>
        <scheme val="minor"/>
      </rPr>
      <t xml:space="preserve">: Tangible personal property (including information technology) that has a useful life of more than one year </t>
    </r>
    <r>
      <rPr>
        <i/>
        <sz val="9"/>
        <color theme="1"/>
        <rFont val="Calibri"/>
        <family val="2"/>
        <scheme val="minor"/>
      </rPr>
      <t>and</t>
    </r>
    <r>
      <rPr>
        <sz val="9"/>
        <color theme="1"/>
        <rFont val="Calibri"/>
        <family val="2"/>
        <scheme val="minor"/>
      </rPr>
      <t xml:space="preserve"> a per-unit acquisition cost of at least $5,000.</t>
    </r>
  </si>
  <si>
    <t>10.</t>
  </si>
  <si>
    <t>Does the subrecipient have adequate and qualified staff to comply with the terms of the agreement?</t>
  </si>
  <si>
    <r>
      <t xml:space="preserve">Real Property: </t>
    </r>
    <r>
      <rPr>
        <sz val="9"/>
        <color theme="1"/>
        <rFont val="Calibri"/>
        <family val="2"/>
        <scheme val="minor"/>
      </rPr>
      <t xml:space="preserve">Land, including </t>
    </r>
    <r>
      <rPr>
        <u/>
        <sz val="9"/>
        <color theme="1"/>
        <rFont val="Calibri"/>
        <family val="2"/>
        <scheme val="minor"/>
      </rPr>
      <t>land improvements</t>
    </r>
    <r>
      <rPr>
        <sz val="9"/>
        <color theme="1"/>
        <rFont val="Calibri"/>
        <family val="2"/>
        <scheme val="minor"/>
      </rPr>
      <t>, structures and appurtenances, but excluding moveable machinery and equipment.</t>
    </r>
  </si>
  <si>
    <t>11.</t>
  </si>
  <si>
    <t>How much has the subrecipient's key staff changed in the past year?</t>
  </si>
  <si>
    <r>
      <t xml:space="preserve">Supplies: </t>
    </r>
    <r>
      <rPr>
        <sz val="9"/>
        <color theme="1"/>
        <rFont val="Calibri"/>
        <family val="2"/>
        <scheme val="minor"/>
      </rPr>
      <t xml:space="preserve">Tangible personal property other than those described in </t>
    </r>
    <r>
      <rPr>
        <i/>
        <sz val="9"/>
        <color theme="1"/>
        <rFont val="Calibri"/>
        <family val="2"/>
        <scheme val="minor"/>
      </rPr>
      <t xml:space="preserve">Equipment. </t>
    </r>
    <r>
      <rPr>
        <sz val="9"/>
        <color theme="1"/>
        <rFont val="Calibri"/>
        <family val="2"/>
        <scheme val="minor"/>
      </rPr>
      <t>This includes computing devices acquired for less than $5,000.</t>
    </r>
  </si>
  <si>
    <t>Single Audit Findings</t>
  </si>
  <si>
    <t>12.</t>
  </si>
  <si>
    <t>Has the organization had a single audit?</t>
  </si>
  <si>
    <t>8b. Violations of Previous Federal Awards</t>
  </si>
  <si>
    <t>12a.</t>
  </si>
  <si>
    <t>Did the subrecipient have one or more audit findings in their last single audit regarding program non-compliance?</t>
  </si>
  <si>
    <t>Use the following parameters when assessing the significance of previous award violations.</t>
  </si>
  <si>
    <r>
      <t xml:space="preserve">Minor: </t>
    </r>
    <r>
      <rPr>
        <sz val="9"/>
        <rFont val="Calibri"/>
        <family val="2"/>
        <scheme val="minor"/>
      </rPr>
      <t>Programmatic monitoring findings that are not indicative of systemic policy shortcomings.</t>
    </r>
  </si>
  <si>
    <t>12b.</t>
  </si>
  <si>
    <t>Did the organization have one or more audit findings in their last single audit regarding significant internal control deficiency?</t>
  </si>
  <si>
    <r>
      <t>Moderate:</t>
    </r>
    <r>
      <rPr>
        <sz val="9"/>
        <rFont val="Calibri"/>
        <family val="2"/>
        <scheme val="minor"/>
      </rPr>
      <t xml:space="preserve"> Cross-cutting findings that are indicative of systemic policy shortcomings, such as for internal controls, during previous monitoring; repeated programmatic monitoring findings; significant deficiencies in financial reports.</t>
    </r>
  </si>
  <si>
    <t>12c.</t>
  </si>
  <si>
    <t>Does the prime recipient believe that the corrective actions taken were sufficient?</t>
  </si>
  <si>
    <r>
      <rPr>
        <b/>
        <sz val="9"/>
        <color theme="1"/>
        <rFont val="Calibri"/>
        <family val="2"/>
        <scheme val="minor"/>
      </rPr>
      <t xml:space="preserve">Severe: </t>
    </r>
    <r>
      <rPr>
        <sz val="9"/>
        <color theme="1"/>
        <rFont val="Calibri"/>
        <family val="2"/>
        <scheme val="minor"/>
      </rPr>
      <t>Known or suspected legal violations, including fraud, theft, embezzlement, forgery, or material weaknesses in financial reports or audits; repeated cross-cutting findings that are indicative of systemic policy failures.</t>
    </r>
  </si>
  <si>
    <t>Accounting</t>
  </si>
  <si>
    <t>13.</t>
  </si>
  <si>
    <t>Does the subrecipient have a financial management system in place that can track and record program expenditures?</t>
  </si>
  <si>
    <t>13a.</t>
  </si>
  <si>
    <t>Is the financial management system able to identify the receipts and expenditures of program funds separately for each award?</t>
  </si>
  <si>
    <t>11. Key Staff Changes</t>
  </si>
  <si>
    <t>14.</t>
  </si>
  <si>
    <t>If staff will be required to track their time associated with the award, does the subrecipient have a system in place that will account for 100% of each employee's time?</t>
  </si>
  <si>
    <t>Changes in key staffing may impact the effectiveness of grant and subrecipient compliance. The key staff responsible for compliance may include financial staff, such as a CFO, Controller, Treasurer, or Accountant; and the key staff responsible for performance may include municipal administrators or program managers. Use the following criteria when assessing a subrecipient's staffing changes.</t>
  </si>
  <si>
    <t>15.</t>
  </si>
  <si>
    <t>Does the subrecipient have a documented procurement policy that is compliant with state and federal regulations?</t>
  </si>
  <si>
    <r>
      <rPr>
        <b/>
        <sz val="9"/>
        <rFont val="Calibri"/>
        <family val="2"/>
        <scheme val="minor"/>
      </rPr>
      <t>Minor Changes:</t>
    </r>
    <r>
      <rPr>
        <sz val="9"/>
        <rFont val="Calibri"/>
        <family val="2"/>
        <scheme val="minor"/>
      </rPr>
      <t xml:space="preserve"> Changes in support staff or a change in one key staff member.</t>
    </r>
  </si>
  <si>
    <t>16.</t>
  </si>
  <si>
    <t>Does the subrecipient have a conflict of interest policy?</t>
  </si>
  <si>
    <r>
      <t xml:space="preserve">Significant Changes: </t>
    </r>
    <r>
      <rPr>
        <sz val="9"/>
        <rFont val="Calibri"/>
        <family val="2"/>
        <scheme val="minor"/>
      </rPr>
      <t>Changes in key staff for both grant compliance and performance.</t>
    </r>
  </si>
  <si>
    <t>17.</t>
  </si>
  <si>
    <t>18.</t>
  </si>
  <si>
    <t>Does the subrecipient have standard operating procedures and/or administrative manuals that indicate strong internal controls?</t>
  </si>
  <si>
    <t>Subrecipients must have and use documented procurement procedures for the acquisition of property or services under the Federal subaward. These procedures must:</t>
  </si>
  <si>
    <t>1. Consider the most economical purchase option</t>
  </si>
  <si>
    <t>Risk Score</t>
  </si>
  <si>
    <t>2. Require procurement transactions be conducted in a manner providing full and open competition.</t>
  </si>
  <si>
    <t>3. Follow appropriate methods for micro purchases (&lt;$10,000), small purchases (&lt;$250,000) and formal purchases.</t>
  </si>
  <si>
    <t>Monitoring Requirements</t>
  </si>
  <si>
    <t>Check-In Frequency</t>
  </si>
  <si>
    <t>Additional Requirements</t>
  </si>
  <si>
    <t>Subrecipients must maintain written standards of conduct preventing conflicts of interest as part of their procurement policy.</t>
  </si>
  <si>
    <t>Missing Policies and Procedures</t>
  </si>
  <si>
    <t>2 CFR 200.318(c)</t>
  </si>
  <si>
    <t>Follow up with the subrecipient to ensure they implement the following written policies to comply with the terms of the federal award.</t>
  </si>
  <si>
    <t>Policy</t>
  </si>
  <si>
    <t>Uniform Guidance Citation for Requirements</t>
  </si>
  <si>
    <t>2 CFR 200.334</t>
  </si>
  <si>
    <t>* Subrecipients must maintain SLFRF records for 5 years.</t>
  </si>
  <si>
    <t>Note: All additional requirements imposed by the pass-through entity, including reporting frequency, check-in frequency, and other requirements listed above, must be specified in the grant award document. These monitoring levels will remain in effect until the granting agency feels it may be modified.</t>
  </si>
  <si>
    <t>Pre-award risk assessment completed by</t>
  </si>
  <si>
    <t>2 CFR 200.303</t>
  </si>
  <si>
    <t>https://finance.vermont.gov/policies-and-procedures/internal-controls</t>
  </si>
  <si>
    <t>Assessor 1: Name, Date</t>
  </si>
  <si>
    <t>Assessor 2: Name, Date</t>
  </si>
  <si>
    <t>Assessor 3: Name, Date</t>
  </si>
  <si>
    <t>Justification for issuing award to high-risk subrecipient</t>
  </si>
  <si>
    <t>Organization Name</t>
  </si>
  <si>
    <t>Please provide a written justification for why it is in the State's best interest to award a grant to an organization that is considered high-risk.</t>
  </si>
  <si>
    <t>High-risk subrecipient award approved by</t>
  </si>
  <si>
    <t>Appointing Authority: Name, Date</t>
  </si>
  <si>
    <t>The subrecipient must maintain standard operating procedures, administrative manuals, organizational charts, or other documentation that provide reasonable assurance that the subrecipient is managing the Federal award in compliance with Federal statutes, regulations, and the terms and conditions of the Federal award.</t>
  </si>
  <si>
    <t>19.</t>
  </si>
  <si>
    <t>19. Internal Controls</t>
  </si>
  <si>
    <t>Rate the size of the award.</t>
  </si>
  <si>
    <t>Policies and Procedures*</t>
  </si>
  <si>
    <t>Does the subrecipient have a record retention procedure that complies with all applicable state and federal guidelines?</t>
  </si>
  <si>
    <t>18. Record Retention Procedure</t>
  </si>
  <si>
    <t>Does the subrecipient have written procedures to implement federal payment requirements and determine cost allowability?</t>
  </si>
  <si>
    <t>Subrecipients must maintain financial records, supporting documents, statistical records, and all other records pertinent to a Federal award for three years* after the submission of the final expenditure report as reported by the pass-through entity. An established record retention procedure improves the subrecipient's system of internal controls to ensure compliance with Federal requirements.</t>
  </si>
  <si>
    <t>17. Conflict of Interest Policy</t>
  </si>
  <si>
    <t>16. Procurement Policy</t>
  </si>
  <si>
    <t>15. Federal Payment and Cost Allowability Procedures</t>
  </si>
  <si>
    <t>2 CFR 200.302</t>
  </si>
  <si>
    <t>2 CFR 200.305</t>
  </si>
  <si>
    <t>2 CFR 200 Subpart E</t>
  </si>
  <si>
    <t>Subrecipients must have written procedures for implementing federal payment requirements (200.305) and determining cost allowability (Subpart E). Written procedures for determining cost allowability should include or supplement employee compensation and travel policies if the subrecipient will pay employees or travel expenses through the Federal award.</t>
  </si>
  <si>
    <t>Version 3 - April 2023</t>
  </si>
  <si>
    <t>Will the subrecipient purchase real property, equipment, or supplies for this program?</t>
  </si>
  <si>
    <t>2 CFR 200.318-327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</si>
</sst>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0"/>
      <color theme="0"/>
      <name val="Calibri"/>
      <family val="2"/>
      <scheme val="minor"/>
    </font>
    <font>
      <b/>
      <sz val="10"/>
      <color theme="2" tint="-0.749992370372631"/>
      <name val="Calibri"/>
      <family val="2"/>
      <scheme val="minor"/>
    </font>
    <font>
      <sz val="10"/>
      <color theme="1"/>
      <name val="Calibri"/>
      <family val="2"/>
      <scheme val="minor"/>
    </font>
    <font>
      <sz val="10"/>
      <color theme="2" tint="-0.749992370372631"/>
      <name val="Calibri"/>
      <family val="2"/>
      <scheme val="minor"/>
    </font>
    <font>
      <sz val="10"/>
      <name val="Calibri"/>
      <family val="2"/>
      <scheme val="minor"/>
    </font>
    <font>
      <b/>
      <sz val="10"/>
      <name val="Calibri"/>
      <family val="2"/>
      <scheme val="minor"/>
    </font>
    <font>
      <i/>
      <sz val="9"/>
      <name val="Calibri"/>
      <family val="2"/>
      <scheme val="minor"/>
    </font>
    <font>
      <b/>
      <sz val="9"/>
      <color theme="0"/>
      <name val="Calibri"/>
      <family val="2"/>
      <scheme val="minor"/>
    </font>
    <font>
      <b/>
      <sz val="10"/>
      <color theme="1"/>
      <name val="Calibri"/>
      <family val="2"/>
      <scheme val="minor"/>
    </font>
    <font>
      <b/>
      <sz val="9"/>
      <color theme="2" tint="-0.749992370372631"/>
      <name val="Calibri"/>
      <family val="2"/>
      <scheme val="minor"/>
    </font>
    <font>
      <b/>
      <sz val="9"/>
      <name val="Calibri"/>
      <family val="2"/>
      <scheme val="minor"/>
    </font>
    <font>
      <sz val="9"/>
      <name val="Calibri"/>
      <family val="2"/>
      <scheme val="minor"/>
    </font>
    <font>
      <b/>
      <sz val="9"/>
      <color theme="1"/>
      <name val="Calibri"/>
      <family val="2"/>
      <scheme val="minor"/>
    </font>
    <font>
      <i/>
      <sz val="10"/>
      <color theme="1"/>
      <name val="Calibri"/>
      <family val="2"/>
      <scheme val="minor"/>
    </font>
    <font>
      <b/>
      <sz val="20"/>
      <color theme="1"/>
      <name val="Franklin Gothic Medium"/>
      <family val="2"/>
    </font>
    <font>
      <sz val="9"/>
      <color theme="1"/>
      <name val="Calibri"/>
      <family val="2"/>
      <scheme val="minor"/>
    </font>
    <font>
      <sz val="14"/>
      <name val="Franklin Gothic Medium"/>
      <family val="2"/>
    </font>
    <font>
      <sz val="12"/>
      <color theme="1"/>
      <name val="Calibri"/>
      <family val="2"/>
      <scheme val="minor"/>
    </font>
    <font>
      <sz val="14"/>
      <color theme="1"/>
      <name val="Calibri"/>
      <family val="2"/>
      <scheme val="minor"/>
    </font>
    <font>
      <b/>
      <sz val="14"/>
      <color theme="1"/>
      <name val="Calibri"/>
      <family val="2"/>
      <scheme val="minor"/>
    </font>
    <font>
      <b/>
      <sz val="12"/>
      <color theme="0"/>
      <name val="Franklin Gothic Medium"/>
      <family val="2"/>
    </font>
    <font>
      <i/>
      <sz val="9"/>
      <color theme="1"/>
      <name val="Calibri"/>
      <family val="2"/>
      <scheme val="minor"/>
    </font>
    <font>
      <b/>
      <sz val="10"/>
      <name val="Franklin Gothic Medium"/>
      <family val="2"/>
    </font>
    <font>
      <b/>
      <sz val="14"/>
      <name val="Franklin Gothic Medium"/>
      <family val="2"/>
    </font>
    <font>
      <b/>
      <sz val="14"/>
      <color theme="1"/>
      <name val="Franklin Gothic Medium"/>
      <family val="2"/>
    </font>
    <font>
      <sz val="12"/>
      <color theme="1"/>
      <name val="Franklin Gothic Medium"/>
      <family val="2"/>
    </font>
    <font>
      <u/>
      <sz val="11"/>
      <color theme="10"/>
      <name val="Calibri"/>
      <family val="2"/>
      <scheme val="minor"/>
    </font>
    <font>
      <sz val="10"/>
      <color theme="1"/>
      <name val="Franklin Gothic Medium"/>
      <family val="2"/>
    </font>
    <font>
      <sz val="9"/>
      <name val="Franklin Gothic Medium"/>
      <family val="2"/>
    </font>
    <font>
      <sz val="9"/>
      <color theme="1"/>
      <name val="Franklin Gothic Medium"/>
      <family val="2"/>
    </font>
    <font>
      <u/>
      <sz val="9"/>
      <color theme="10"/>
      <name val="Calibri"/>
      <family val="2"/>
      <scheme val="minor"/>
    </font>
    <font>
      <u/>
      <sz val="9"/>
      <color theme="1"/>
      <name val="Calibri"/>
      <family val="2"/>
      <scheme val="minor"/>
    </font>
    <font>
      <sz val="7"/>
      <name val="Segoe UI"/>
      <family val="2"/>
    </font>
    <font>
      <sz val="11"/>
      <name val="Calibri"/>
      <family val="2"/>
      <scheme val="minor"/>
    </font>
    <font>
      <u/>
      <sz val="10"/>
      <color theme="10"/>
      <name val="Calibri"/>
      <family val="2"/>
      <scheme val="minor"/>
    </font>
    <font>
      <sz val="8"/>
      <color theme="1"/>
      <name val="Calibri"/>
      <family val="2"/>
      <scheme val="minor"/>
    </font>
    <font>
      <i/>
      <sz val="8"/>
      <color theme="1"/>
      <name val="Franklin Gothic Medium"/>
      <family val="2"/>
    </font>
  </fonts>
  <fills count="10">
    <fill>
      <patternFill patternType="none"/>
    </fill>
    <fill>
      <patternFill patternType="gray125"/>
    </fill>
    <fill>
      <patternFill patternType="solid">
        <fgColor theme="2" tint="-0.749992370372631"/>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249977111117893"/>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27" fillId="0" borderId="0" applyNumberFormat="0" applyFill="0" applyBorder="0" applyAlignment="0" applyProtection="0"/>
  </cellStyleXfs>
  <cellXfs count="259">
    <xf numFmtId="0" fontId="0" fillId="0" borderId="0" xfId="0"/>
    <xf numFmtId="0" fontId="3" fillId="0" borderId="0" xfId="0" applyFont="1" applyProtection="1">
      <protection hidden="1"/>
    </xf>
    <xf numFmtId="0" fontId="8" fillId="2" borderId="19" xfId="0" applyFont="1" applyFill="1" applyBorder="1" applyAlignment="1" applyProtection="1">
      <alignment horizontal="center" vertical="top"/>
      <protection hidden="1"/>
    </xf>
    <xf numFmtId="0" fontId="3" fillId="0" borderId="3" xfId="0" applyFont="1" applyBorder="1" applyProtection="1">
      <protection hidden="1"/>
    </xf>
    <xf numFmtId="0" fontId="28" fillId="0" borderId="0" xfId="0" applyFont="1" applyProtection="1">
      <protection hidden="1"/>
    </xf>
    <xf numFmtId="0" fontId="13" fillId="0" borderId="24" xfId="0" applyFont="1" applyBorder="1" applyAlignment="1" applyProtection="1">
      <alignment horizontal="center" vertical="center" wrapText="1"/>
      <protection hidden="1"/>
    </xf>
    <xf numFmtId="0" fontId="36" fillId="0" borderId="0" xfId="0" applyFont="1" applyProtection="1">
      <protection hidden="1"/>
    </xf>
    <xf numFmtId="0" fontId="36" fillId="0" borderId="3" xfId="0" applyFont="1" applyBorder="1" applyProtection="1">
      <protection hidden="1"/>
    </xf>
    <xf numFmtId="0" fontId="16" fillId="0" borderId="0" xfId="0" applyFont="1" applyAlignment="1" applyProtection="1">
      <alignment horizontal="left" vertical="top" wrapText="1"/>
      <protection hidden="1"/>
    </xf>
    <xf numFmtId="0" fontId="16" fillId="0" borderId="0" xfId="0" applyFont="1" applyProtection="1">
      <protection hidden="1"/>
    </xf>
    <xf numFmtId="0" fontId="22" fillId="0" borderId="0" xfId="0" applyFont="1" applyAlignment="1" applyProtection="1">
      <alignment vertical="center" wrapText="1"/>
      <protection hidden="1"/>
    </xf>
    <xf numFmtId="0" fontId="16" fillId="0" borderId="3" xfId="0" applyFont="1" applyBorder="1" applyProtection="1">
      <protection hidden="1"/>
    </xf>
    <xf numFmtId="0" fontId="12" fillId="0" borderId="0" xfId="0" applyFont="1" applyProtection="1">
      <protection hidden="1"/>
    </xf>
    <xf numFmtId="0" fontId="31" fillId="0" borderId="0" xfId="1" applyFont="1" applyProtection="1">
      <protection hidden="1"/>
    </xf>
    <xf numFmtId="0" fontId="12" fillId="0" borderId="0" xfId="0" applyFont="1" applyAlignment="1" applyProtection="1">
      <alignment vertical="top" wrapText="1"/>
      <protection hidden="1"/>
    </xf>
    <xf numFmtId="0" fontId="8" fillId="2" borderId="9" xfId="0" applyFont="1" applyFill="1" applyBorder="1" applyAlignment="1" applyProtection="1">
      <alignment vertical="top"/>
      <protection hidden="1"/>
    </xf>
    <xf numFmtId="0" fontId="8" fillId="2" borderId="5" xfId="0" applyFont="1" applyFill="1" applyBorder="1" applyAlignment="1" applyProtection="1">
      <alignment vertical="top"/>
      <protection hidden="1"/>
    </xf>
    <xf numFmtId="0" fontId="5" fillId="0" borderId="0" xfId="0" applyFont="1" applyProtection="1">
      <protection hidden="1"/>
    </xf>
    <xf numFmtId="0" fontId="8" fillId="4" borderId="0" xfId="0" applyFont="1" applyFill="1" applyAlignment="1" applyProtection="1">
      <alignment wrapText="1"/>
      <protection hidden="1"/>
    </xf>
    <xf numFmtId="0" fontId="6" fillId="5" borderId="4" xfId="0" applyFont="1" applyFill="1" applyBorder="1" applyAlignment="1" applyProtection="1">
      <alignment horizontal="center" vertical="top"/>
      <protection hidden="1"/>
    </xf>
    <xf numFmtId="0" fontId="6" fillId="5" borderId="5" xfId="0" applyFont="1" applyFill="1" applyBorder="1" applyAlignment="1" applyProtection="1">
      <alignment horizontal="center" vertical="top"/>
      <protection hidden="1"/>
    </xf>
    <xf numFmtId="0" fontId="30" fillId="3" borderId="0" xfId="0" applyFont="1" applyFill="1" applyAlignment="1" applyProtection="1">
      <alignment horizontal="left"/>
      <protection hidden="1"/>
    </xf>
    <xf numFmtId="0" fontId="16" fillId="0" borderId="0" xfId="0" applyFont="1" applyAlignment="1" applyProtection="1">
      <alignment vertical="top" wrapText="1"/>
      <protection hidden="1"/>
    </xf>
    <xf numFmtId="0" fontId="3" fillId="0" borderId="0" xfId="0" applyFont="1" applyAlignment="1" applyProtection="1">
      <alignment horizontal="left" wrapText="1"/>
      <protection hidden="1"/>
    </xf>
    <xf numFmtId="0" fontId="4" fillId="4" borderId="0" xfId="0" applyFont="1" applyFill="1" applyProtection="1">
      <protection hidden="1"/>
    </xf>
    <xf numFmtId="0" fontId="2" fillId="4" borderId="0" xfId="0" applyFont="1" applyFill="1" applyAlignment="1" applyProtection="1">
      <alignment horizontal="right"/>
      <protection hidden="1"/>
    </xf>
    <xf numFmtId="0" fontId="6" fillId="5" borderId="7" xfId="0" applyFont="1" applyFill="1" applyBorder="1" applyAlignment="1" applyProtection="1">
      <alignment horizontal="center" vertical="top"/>
      <protection hidden="1"/>
    </xf>
    <xf numFmtId="0" fontId="6" fillId="5" borderId="8" xfId="0" applyFont="1" applyFill="1" applyBorder="1" applyAlignment="1" applyProtection="1">
      <alignment horizontal="center" vertical="top"/>
      <protection hidden="1"/>
    </xf>
    <xf numFmtId="0" fontId="4" fillId="4" borderId="3" xfId="0" applyFont="1" applyFill="1" applyBorder="1" applyProtection="1">
      <protection hidden="1"/>
    </xf>
    <xf numFmtId="0" fontId="12" fillId="4" borderId="0" xfId="0" applyFont="1" applyFill="1" applyAlignment="1" applyProtection="1">
      <alignment vertical="top" wrapText="1"/>
      <protection hidden="1"/>
    </xf>
    <xf numFmtId="0" fontId="11" fillId="4" borderId="4" xfId="0" applyFont="1" applyFill="1" applyBorder="1" applyAlignment="1" applyProtection="1">
      <alignment vertical="top"/>
      <protection hidden="1"/>
    </xf>
    <xf numFmtId="0" fontId="5" fillId="4" borderId="0" xfId="0" applyFont="1" applyFill="1" applyAlignment="1" applyProtection="1">
      <alignment vertical="top"/>
      <protection hidden="1"/>
    </xf>
    <xf numFmtId="0" fontId="5" fillId="4" borderId="3" xfId="0" applyFont="1" applyFill="1" applyBorder="1" applyAlignment="1" applyProtection="1">
      <alignment vertical="top"/>
      <protection hidden="1"/>
    </xf>
    <xf numFmtId="0" fontId="11" fillId="4" borderId="7" xfId="0" applyFont="1" applyFill="1" applyBorder="1" applyAlignment="1" applyProtection="1">
      <alignment vertical="top"/>
      <protection hidden="1"/>
    </xf>
    <xf numFmtId="0" fontId="7" fillId="4" borderId="0" xfId="0" applyFont="1" applyFill="1" applyProtection="1">
      <protection hidden="1"/>
    </xf>
    <xf numFmtId="0" fontId="7" fillId="4" borderId="3" xfId="0" applyFont="1" applyFill="1" applyBorder="1" applyProtection="1">
      <protection hidden="1"/>
    </xf>
    <xf numFmtId="0" fontId="3" fillId="0" borderId="0" xfId="0" applyFont="1" applyAlignment="1" applyProtection="1">
      <alignment horizontal="right"/>
      <protection hidden="1"/>
    </xf>
    <xf numFmtId="0" fontId="4" fillId="4" borderId="0" xfId="0" applyFont="1" applyFill="1" applyAlignment="1" applyProtection="1">
      <alignment horizontal="right"/>
      <protection hidden="1"/>
    </xf>
    <xf numFmtId="0" fontId="7" fillId="4" borderId="0" xfId="0" applyFont="1" applyFill="1" applyAlignment="1" applyProtection="1">
      <alignment vertical="top" wrapText="1"/>
      <protection hidden="1"/>
    </xf>
    <xf numFmtId="0" fontId="7" fillId="4" borderId="3" xfId="0" applyFont="1" applyFill="1" applyBorder="1" applyAlignment="1" applyProtection="1">
      <alignment vertical="top" wrapText="1"/>
      <protection hidden="1"/>
    </xf>
    <xf numFmtId="0" fontId="5" fillId="0" borderId="3" xfId="0" applyFont="1" applyBorder="1" applyProtection="1">
      <protection hidden="1"/>
    </xf>
    <xf numFmtId="0" fontId="10" fillId="4" borderId="9" xfId="0" quotePrefix="1" applyFont="1" applyFill="1" applyBorder="1" applyAlignment="1" applyProtection="1">
      <alignment horizontal="left" vertical="top"/>
      <protection hidden="1"/>
    </xf>
    <xf numFmtId="0" fontId="10" fillId="4" borderId="6" xfId="0" quotePrefix="1" applyFont="1" applyFill="1" applyBorder="1" applyAlignment="1" applyProtection="1">
      <alignment horizontal="left" vertical="top"/>
      <protection hidden="1"/>
    </xf>
    <xf numFmtId="0" fontId="9" fillId="5" borderId="3" xfId="0" quotePrefix="1" applyFont="1" applyFill="1" applyBorder="1" applyAlignment="1" applyProtection="1">
      <alignment horizontal="left" vertical="top"/>
      <protection hidden="1"/>
    </xf>
    <xf numFmtId="0" fontId="13" fillId="5" borderId="0" xfId="0" applyFont="1" applyFill="1" applyAlignment="1" applyProtection="1">
      <alignment horizontal="left" vertical="top"/>
      <protection hidden="1"/>
    </xf>
    <xf numFmtId="0" fontId="13" fillId="0" borderId="0" xfId="0" applyFont="1" applyAlignment="1" applyProtection="1">
      <alignment horizontal="left" wrapText="1" indent="1"/>
      <protection hidden="1"/>
    </xf>
    <xf numFmtId="0" fontId="33" fillId="0" borderId="0" xfId="0" applyFont="1" applyAlignment="1" applyProtection="1">
      <alignment vertical="center" wrapText="1"/>
      <protection hidden="1"/>
    </xf>
    <xf numFmtId="0" fontId="5" fillId="4" borderId="0" xfId="0" applyFont="1" applyFill="1" applyProtection="1">
      <protection hidden="1"/>
    </xf>
    <xf numFmtId="0" fontId="34" fillId="0" borderId="0" xfId="0" applyFont="1" applyAlignment="1" applyProtection="1">
      <alignment horizontal="left" vertical="center" wrapText="1" indent="1"/>
      <protection hidden="1"/>
    </xf>
    <xf numFmtId="0" fontId="5" fillId="4" borderId="3" xfId="0" applyFont="1" applyFill="1" applyBorder="1" applyProtection="1">
      <protection hidden="1"/>
    </xf>
    <xf numFmtId="0" fontId="33" fillId="0" borderId="0" xfId="0" applyFont="1" applyAlignment="1" applyProtection="1">
      <alignment horizontal="left" vertical="center" wrapText="1" indent="1"/>
      <protection hidden="1"/>
    </xf>
    <xf numFmtId="0" fontId="13" fillId="0" borderId="9" xfId="0" quotePrefix="1" applyFont="1" applyBorder="1" applyProtection="1">
      <protection hidden="1"/>
    </xf>
    <xf numFmtId="0" fontId="9" fillId="0" borderId="3" xfId="0" applyFont="1" applyBorder="1" applyProtection="1">
      <protection hidden="1"/>
    </xf>
    <xf numFmtId="0" fontId="13" fillId="5" borderId="1" xfId="0" applyFont="1" applyFill="1" applyBorder="1" applyAlignment="1" applyProtection="1">
      <alignment horizontal="left" vertical="top"/>
      <protection hidden="1"/>
    </xf>
    <xf numFmtId="0" fontId="13" fillId="5" borderId="2" xfId="0" applyFont="1" applyFill="1" applyBorder="1" applyAlignment="1" applyProtection="1">
      <alignment horizontal="left" vertical="top"/>
      <protection hidden="1"/>
    </xf>
    <xf numFmtId="0" fontId="6" fillId="5" borderId="2" xfId="0" applyFont="1" applyFill="1" applyBorder="1" applyAlignment="1" applyProtection="1">
      <alignment horizontal="center" vertical="top"/>
      <protection hidden="1"/>
    </xf>
    <xf numFmtId="0" fontId="6" fillId="5" borderId="22" xfId="0" applyFont="1" applyFill="1" applyBorder="1" applyAlignment="1" applyProtection="1">
      <alignment horizontal="center" vertical="top"/>
      <protection hidden="1"/>
    </xf>
    <xf numFmtId="0" fontId="16" fillId="0" borderId="0" xfId="0" applyFont="1" applyAlignment="1" applyProtection="1">
      <alignment horizontal="left" wrapText="1" indent="1"/>
      <protection hidden="1"/>
    </xf>
    <xf numFmtId="0" fontId="12" fillId="0" borderId="0" xfId="0" applyFont="1" applyAlignment="1" applyProtection="1">
      <alignment vertical="top"/>
      <protection hidden="1"/>
    </xf>
    <xf numFmtId="0" fontId="31" fillId="0" borderId="0" xfId="1" applyFont="1" applyAlignment="1" applyProtection="1">
      <alignment vertical="top"/>
      <protection hidden="1"/>
    </xf>
    <xf numFmtId="0" fontId="22" fillId="0" borderId="0" xfId="0" applyFont="1" applyAlignment="1" applyProtection="1">
      <alignment vertical="top"/>
      <protection hidden="1"/>
    </xf>
    <xf numFmtId="0" fontId="14" fillId="0" borderId="0" xfId="0" applyFont="1" applyAlignment="1" applyProtection="1">
      <alignment horizontal="left" vertical="center" wrapText="1"/>
      <protection hidden="1"/>
    </xf>
    <xf numFmtId="0" fontId="25" fillId="0" borderId="0" xfId="0" applyFont="1" applyAlignment="1" applyProtection="1">
      <alignment vertical="top" wrapText="1"/>
      <protection hidden="1"/>
    </xf>
    <xf numFmtId="0" fontId="18" fillId="0" borderId="0" xfId="0" applyFont="1" applyProtection="1">
      <protection hidden="1"/>
    </xf>
    <xf numFmtId="0" fontId="31" fillId="0" borderId="0" xfId="1" applyFont="1" applyAlignment="1" applyProtection="1">
      <alignment horizontal="left"/>
      <protection hidden="1"/>
    </xf>
    <xf numFmtId="0" fontId="3" fillId="0" borderId="0" xfId="0" applyFont="1" applyAlignment="1" applyProtection="1">
      <alignment horizontal="center"/>
      <protection hidden="1"/>
    </xf>
    <xf numFmtId="0" fontId="3" fillId="0" borderId="16" xfId="0" applyFont="1" applyBorder="1" applyProtection="1">
      <protection hidden="1"/>
    </xf>
    <xf numFmtId="0" fontId="1" fillId="0" borderId="0" xfId="0" applyFont="1" applyAlignment="1" applyProtection="1">
      <alignment horizontal="left" vertical="top"/>
      <protection hidden="1"/>
    </xf>
    <xf numFmtId="0" fontId="23" fillId="0" borderId="0" xfId="0" applyFont="1" applyAlignment="1" applyProtection="1">
      <alignment horizontal="center" vertical="top"/>
      <protection hidden="1"/>
    </xf>
    <xf numFmtId="0" fontId="1" fillId="0" borderId="0" xfId="0" applyFont="1" applyAlignment="1" applyProtection="1">
      <alignment vertical="top"/>
      <protection hidden="1"/>
    </xf>
    <xf numFmtId="0" fontId="6" fillId="5" borderId="6" xfId="0" applyFont="1" applyFill="1" applyBorder="1" applyAlignment="1" applyProtection="1">
      <alignment vertical="top"/>
      <protection hidden="1"/>
    </xf>
    <xf numFmtId="0" fontId="6" fillId="5" borderId="7" xfId="0" applyFont="1" applyFill="1" applyBorder="1" applyAlignment="1" applyProtection="1">
      <alignment vertical="top"/>
      <protection hidden="1"/>
    </xf>
    <xf numFmtId="0" fontId="8" fillId="9" borderId="31" xfId="0" applyFont="1" applyFill="1" applyBorder="1" applyAlignment="1" applyProtection="1">
      <alignment horizontal="left" vertical="center"/>
      <protection hidden="1"/>
    </xf>
    <xf numFmtId="0" fontId="8" fillId="9" borderId="32" xfId="0" applyFont="1" applyFill="1" applyBorder="1" applyAlignment="1" applyProtection="1">
      <alignment horizontal="left" vertical="center"/>
      <protection hidden="1"/>
    </xf>
    <xf numFmtId="0" fontId="3" fillId="0" borderId="0" xfId="0" applyFont="1" applyAlignment="1" applyProtection="1">
      <alignment vertical="top" wrapText="1"/>
      <protection hidden="1"/>
    </xf>
    <xf numFmtId="0" fontId="16" fillId="0" borderId="0" xfId="0" applyFont="1" applyAlignment="1" applyProtection="1">
      <alignment horizontal="center" vertical="center"/>
      <protection hidden="1"/>
    </xf>
    <xf numFmtId="0" fontId="8" fillId="0" borderId="0" xfId="0" applyFont="1" applyAlignment="1" applyProtection="1">
      <alignment horizontal="left" vertical="center"/>
      <protection hidden="1"/>
    </xf>
    <xf numFmtId="0" fontId="24" fillId="0" borderId="11" xfId="0" applyFont="1" applyBorder="1" applyProtection="1">
      <protection hidden="1"/>
    </xf>
    <xf numFmtId="0" fontId="12" fillId="0" borderId="0" xfId="0" applyFont="1" applyAlignment="1" applyProtection="1">
      <alignment horizontal="center" vertical="center"/>
      <protection hidden="1"/>
    </xf>
    <xf numFmtId="0" fontId="13" fillId="0" borderId="3" xfId="0" quotePrefix="1" applyFont="1" applyBorder="1" applyAlignment="1" applyProtection="1">
      <alignment horizontal="left" vertical="top"/>
      <protection hidden="1"/>
    </xf>
    <xf numFmtId="0" fontId="13" fillId="0" borderId="6" xfId="0" applyFont="1" applyBorder="1" applyAlignment="1" applyProtection="1">
      <alignment horizontal="left" vertical="top"/>
      <protection hidden="1"/>
    </xf>
    <xf numFmtId="0" fontId="9" fillId="5" borderId="1" xfId="0" quotePrefix="1" applyFont="1" applyFill="1" applyBorder="1" applyAlignment="1" applyProtection="1">
      <alignment horizontal="left" vertical="top"/>
      <protection hidden="1"/>
    </xf>
    <xf numFmtId="0" fontId="13" fillId="0" borderId="9" xfId="0" quotePrefix="1" applyFont="1" applyBorder="1" applyAlignment="1" applyProtection="1">
      <alignment horizontal="left" vertical="top"/>
      <protection hidden="1"/>
    </xf>
    <xf numFmtId="0" fontId="13" fillId="0" borderId="6" xfId="0" quotePrefix="1" applyFont="1" applyBorder="1" applyAlignment="1" applyProtection="1">
      <alignment horizontal="left" vertical="top"/>
      <protection hidden="1"/>
    </xf>
    <xf numFmtId="0" fontId="11" fillId="4" borderId="0" xfId="0" applyFont="1" applyFill="1" applyAlignment="1" applyProtection="1">
      <alignment horizontal="left" vertical="top" wrapText="1" indent="1"/>
      <protection hidden="1"/>
    </xf>
    <xf numFmtId="0" fontId="31" fillId="0" borderId="0" xfId="1" applyFont="1" applyAlignment="1" applyProtection="1">
      <alignment horizontal="center" vertical="top"/>
      <protection hidden="1"/>
    </xf>
    <xf numFmtId="0" fontId="31" fillId="0" borderId="0" xfId="1" applyFont="1" applyAlignment="1" applyProtection="1">
      <alignment horizontal="center" vertical="top" wrapText="1"/>
      <protection hidden="1"/>
    </xf>
    <xf numFmtId="0" fontId="23" fillId="0" borderId="0" xfId="0" applyFont="1" applyProtection="1">
      <protection hidden="1"/>
    </xf>
    <xf numFmtId="0" fontId="12" fillId="4" borderId="5" xfId="0" applyFont="1" applyFill="1" applyBorder="1" applyAlignment="1" applyProtection="1">
      <alignment horizontal="center" vertical="center"/>
      <protection hidden="1"/>
    </xf>
    <xf numFmtId="0" fontId="12" fillId="4" borderId="8" xfId="0" applyFont="1" applyFill="1" applyBorder="1" applyAlignment="1" applyProtection="1">
      <alignment horizontal="center" vertical="center"/>
      <protection hidden="1"/>
    </xf>
    <xf numFmtId="0" fontId="13" fillId="0" borderId="4" xfId="0" applyFont="1" applyBorder="1" applyAlignment="1" applyProtection="1">
      <alignment horizontal="left" vertical="top"/>
      <protection hidden="1"/>
    </xf>
    <xf numFmtId="0" fontId="13" fillId="0" borderId="7" xfId="0" applyFont="1" applyBorder="1" applyAlignment="1" applyProtection="1">
      <alignment horizontal="left" vertical="top"/>
      <protection hidden="1"/>
    </xf>
    <xf numFmtId="0" fontId="13" fillId="0" borderId="9" xfId="0" quotePrefix="1" applyFont="1" applyBorder="1" applyAlignment="1" applyProtection="1">
      <alignment horizontal="left" vertical="top"/>
      <protection hidden="1"/>
    </xf>
    <xf numFmtId="0" fontId="13" fillId="0" borderId="6" xfId="0" quotePrefix="1" applyFont="1" applyBorder="1" applyAlignment="1" applyProtection="1">
      <alignment horizontal="left" vertical="top"/>
      <protection hidden="1"/>
    </xf>
    <xf numFmtId="0" fontId="16" fillId="0" borderId="0" xfId="0" applyFont="1" applyAlignment="1" applyProtection="1">
      <alignment horizontal="center" vertical="center"/>
      <protection hidden="1"/>
    </xf>
    <xf numFmtId="0" fontId="16" fillId="0" borderId="28" xfId="0" applyFont="1" applyBorder="1" applyAlignment="1" applyProtection="1">
      <alignment horizontal="center" vertical="center"/>
      <protection hidden="1"/>
    </xf>
    <xf numFmtId="0" fontId="12" fillId="4" borderId="21" xfId="0" applyFont="1" applyFill="1" applyBorder="1" applyAlignment="1" applyProtection="1">
      <alignment horizontal="center" vertical="center"/>
      <protection hidden="1"/>
    </xf>
    <xf numFmtId="0" fontId="11" fillId="4" borderId="4" xfId="0" applyFont="1" applyFill="1" applyBorder="1" applyAlignment="1" applyProtection="1">
      <alignment horizontal="left" vertical="top" wrapText="1"/>
      <protection hidden="1"/>
    </xf>
    <xf numFmtId="0" fontId="11" fillId="4" borderId="7" xfId="0" applyFont="1" applyFill="1" applyBorder="1" applyAlignment="1" applyProtection="1">
      <alignment horizontal="left" vertical="top" wrapText="1"/>
      <protection hidden="1"/>
    </xf>
    <xf numFmtId="0" fontId="16" fillId="0" borderId="4" xfId="0" applyFont="1" applyBorder="1" applyAlignment="1" applyProtection="1">
      <alignment horizontal="center" vertical="center"/>
      <protection hidden="1"/>
    </xf>
    <xf numFmtId="0" fontId="16" fillId="0" borderId="7" xfId="0" applyFont="1" applyBorder="1" applyAlignment="1" applyProtection="1">
      <alignment horizontal="center" vertical="center"/>
      <protection hidden="1"/>
    </xf>
    <xf numFmtId="0" fontId="10" fillId="4" borderId="9" xfId="0" quotePrefix="1" applyFont="1" applyFill="1" applyBorder="1" applyAlignment="1" applyProtection="1">
      <alignment vertical="top"/>
      <protection hidden="1"/>
    </xf>
    <xf numFmtId="0" fontId="10" fillId="4" borderId="6" xfId="0" quotePrefix="1" applyFont="1" applyFill="1" applyBorder="1" applyAlignment="1" applyProtection="1">
      <alignment vertical="top"/>
      <protection hidden="1"/>
    </xf>
    <xf numFmtId="0" fontId="13" fillId="0" borderId="4" xfId="0" applyFont="1" applyBorder="1" applyAlignment="1" applyProtection="1">
      <alignment horizontal="left" vertical="top" wrapText="1"/>
      <protection hidden="1"/>
    </xf>
    <xf numFmtId="0" fontId="13" fillId="0" borderId="7" xfId="0" applyFont="1" applyBorder="1" applyAlignment="1" applyProtection="1">
      <alignment horizontal="left" vertical="top" wrapText="1"/>
      <protection hidden="1"/>
    </xf>
    <xf numFmtId="0" fontId="13" fillId="0" borderId="9" xfId="0" quotePrefix="1" applyFont="1" applyBorder="1" applyAlignment="1" applyProtection="1">
      <alignment horizontal="right" vertical="top"/>
      <protection hidden="1"/>
    </xf>
    <xf numFmtId="0" fontId="13" fillId="0" borderId="3" xfId="0" applyFont="1" applyBorder="1" applyAlignment="1" applyProtection="1">
      <alignment horizontal="right" vertical="top"/>
      <protection hidden="1"/>
    </xf>
    <xf numFmtId="0" fontId="13" fillId="0" borderId="0" xfId="0" applyFont="1" applyAlignment="1" applyProtection="1">
      <alignment horizontal="left" vertical="top" wrapText="1"/>
      <protection hidden="1"/>
    </xf>
    <xf numFmtId="0" fontId="16" fillId="0" borderId="4" xfId="0" applyFont="1" applyBorder="1" applyAlignment="1" applyProtection="1">
      <alignment horizontal="left" vertical="top" wrapText="1"/>
      <protection hidden="1"/>
    </xf>
    <xf numFmtId="0" fontId="16" fillId="0" borderId="7" xfId="0" applyFont="1" applyBorder="1" applyAlignment="1" applyProtection="1">
      <alignment horizontal="left" vertical="top" wrapText="1"/>
      <protection hidden="1"/>
    </xf>
    <xf numFmtId="0" fontId="3" fillId="0" borderId="4" xfId="0" applyFont="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12" fillId="4" borderId="27" xfId="0" applyFont="1" applyFill="1" applyBorder="1" applyAlignment="1" applyProtection="1">
      <alignment horizontal="center" vertical="center"/>
      <protection hidden="1"/>
    </xf>
    <xf numFmtId="0" fontId="13" fillId="0" borderId="6" xfId="0" applyFont="1" applyBorder="1" applyAlignment="1" applyProtection="1">
      <alignment horizontal="left" vertical="top"/>
      <protection hidden="1"/>
    </xf>
    <xf numFmtId="0" fontId="12" fillId="6" borderId="5" xfId="0" applyFont="1" applyFill="1" applyBorder="1" applyAlignment="1" applyProtection="1">
      <alignment horizontal="center" vertical="center"/>
      <protection hidden="1"/>
    </xf>
    <xf numFmtId="0" fontId="12" fillId="6" borderId="8" xfId="0" applyFont="1" applyFill="1" applyBorder="1" applyAlignment="1" applyProtection="1">
      <alignment horizontal="center" vertical="center"/>
      <protection hidden="1"/>
    </xf>
    <xf numFmtId="0" fontId="10" fillId="4" borderId="9" xfId="0" quotePrefix="1" applyFont="1" applyFill="1" applyBorder="1" applyAlignment="1" applyProtection="1">
      <alignment horizontal="left" vertical="top"/>
      <protection hidden="1"/>
    </xf>
    <xf numFmtId="0" fontId="10" fillId="4" borderId="6" xfId="0" quotePrefix="1" applyFont="1" applyFill="1" applyBorder="1" applyAlignment="1" applyProtection="1">
      <alignment horizontal="left" vertical="top"/>
      <protection hidden="1"/>
    </xf>
    <xf numFmtId="0" fontId="12" fillId="0" borderId="4" xfId="0" applyFont="1" applyBorder="1" applyAlignment="1" applyProtection="1">
      <alignment horizontal="center" vertical="center"/>
      <protection hidden="1"/>
    </xf>
    <xf numFmtId="0" fontId="12" fillId="0" borderId="7" xfId="0" applyFont="1" applyBorder="1" applyAlignment="1" applyProtection="1">
      <alignment horizontal="center" vertical="center"/>
      <protection hidden="1"/>
    </xf>
    <xf numFmtId="0" fontId="36" fillId="0" borderId="5" xfId="0" applyFont="1" applyBorder="1" applyAlignment="1" applyProtection="1">
      <alignment horizontal="center" vertical="center" wrapText="1"/>
      <protection hidden="1"/>
    </xf>
    <xf numFmtId="0" fontId="36" fillId="0" borderId="8" xfId="0" applyFont="1" applyBorder="1" applyAlignment="1" applyProtection="1">
      <alignment horizontal="center" vertical="center" wrapText="1"/>
      <protection hidden="1"/>
    </xf>
    <xf numFmtId="0" fontId="13" fillId="0" borderId="3" xfId="0" quotePrefix="1" applyFont="1" applyBorder="1" applyAlignment="1" applyProtection="1">
      <alignment horizontal="left" vertical="top"/>
      <protection hidden="1"/>
    </xf>
    <xf numFmtId="0" fontId="11" fillId="0" borderId="4" xfId="0" applyFont="1" applyBorder="1" applyAlignment="1" applyProtection="1">
      <alignment horizontal="left" vertical="top" wrapText="1"/>
      <protection hidden="1"/>
    </xf>
    <xf numFmtId="0" fontId="11" fillId="0" borderId="7" xfId="0" applyFont="1" applyBorder="1" applyAlignment="1" applyProtection="1">
      <alignment horizontal="left" vertical="top" wrapText="1"/>
      <protection hidden="1"/>
    </xf>
    <xf numFmtId="0" fontId="12" fillId="0" borderId="5" xfId="0" applyFont="1" applyBorder="1" applyAlignment="1" applyProtection="1">
      <alignment horizontal="center" vertical="center"/>
      <protection hidden="1"/>
    </xf>
    <xf numFmtId="0" fontId="12" fillId="0" borderId="8" xfId="0" applyFont="1" applyBorder="1" applyAlignment="1" applyProtection="1">
      <alignment horizontal="center" vertical="center"/>
      <protection hidden="1"/>
    </xf>
    <xf numFmtId="0" fontId="16" fillId="0" borderId="0" xfId="0" applyFont="1" applyAlignment="1" applyProtection="1">
      <alignment horizontal="left" vertical="top" wrapText="1"/>
      <protection hidden="1"/>
    </xf>
    <xf numFmtId="0" fontId="29" fillId="3" borderId="0" xfId="0" applyFont="1" applyFill="1" applyAlignment="1" applyProtection="1">
      <alignment horizontal="left" wrapText="1"/>
      <protection hidden="1"/>
    </xf>
    <xf numFmtId="0" fontId="12" fillId="0" borderId="0" xfId="0" applyFont="1" applyAlignment="1" applyProtection="1">
      <alignment horizontal="left" vertical="top" wrapText="1"/>
      <protection hidden="1"/>
    </xf>
    <xf numFmtId="0" fontId="30" fillId="3" borderId="0" xfId="0" applyFont="1" applyFill="1" applyAlignment="1" applyProtection="1">
      <alignment horizontal="left"/>
      <protection hidden="1"/>
    </xf>
    <xf numFmtId="0" fontId="16" fillId="0" borderId="0" xfId="0" applyFont="1" applyAlignment="1" applyProtection="1">
      <alignment horizontal="left"/>
      <protection hidden="1"/>
    </xf>
    <xf numFmtId="0" fontId="8" fillId="2" borderId="20" xfId="0" applyFont="1" applyFill="1" applyBorder="1" applyAlignment="1" applyProtection="1">
      <alignment horizontal="left" vertical="top"/>
      <protection hidden="1"/>
    </xf>
    <xf numFmtId="0" fontId="15" fillId="0" borderId="0" xfId="0" applyFont="1" applyAlignment="1" applyProtection="1">
      <alignment horizontal="left" vertical="top"/>
      <protection hidden="1"/>
    </xf>
    <xf numFmtId="0" fontId="37" fillId="0" borderId="0" xfId="0" applyFont="1" applyAlignment="1" applyProtection="1">
      <alignment horizontal="left" vertical="top"/>
      <protection hidden="1"/>
    </xf>
    <xf numFmtId="0" fontId="16" fillId="0" borderId="0" xfId="0" applyFont="1" applyAlignment="1" applyProtection="1">
      <alignment horizontal="left" vertical="center" wrapText="1"/>
      <protection hidden="1"/>
    </xf>
    <xf numFmtId="0" fontId="6" fillId="5" borderId="9" xfId="0" applyFont="1" applyFill="1" applyBorder="1" applyAlignment="1" applyProtection="1">
      <alignment horizontal="left" vertical="top"/>
      <protection hidden="1"/>
    </xf>
    <xf numFmtId="0" fontId="6" fillId="5" borderId="4" xfId="0" applyFont="1" applyFill="1" applyBorder="1" applyAlignment="1" applyProtection="1">
      <alignment horizontal="left" vertical="top"/>
      <protection hidden="1"/>
    </xf>
    <xf numFmtId="0" fontId="5" fillId="0" borderId="20" xfId="0" applyFont="1" applyBorder="1" applyAlignment="1" applyProtection="1">
      <alignment horizontal="left" vertical="top"/>
      <protection locked="0" hidden="1"/>
    </xf>
    <xf numFmtId="0" fontId="1" fillId="2" borderId="9" xfId="0" applyFont="1" applyFill="1" applyBorder="1" applyAlignment="1" applyProtection="1">
      <alignment horizontal="left" vertical="center"/>
      <protection hidden="1"/>
    </xf>
    <xf numFmtId="0" fontId="1" fillId="2" borderId="4" xfId="0" applyFont="1" applyFill="1" applyBorder="1" applyAlignment="1" applyProtection="1">
      <alignment horizontal="left" vertical="center"/>
      <protection hidden="1"/>
    </xf>
    <xf numFmtId="0" fontId="1" fillId="2" borderId="5" xfId="0" applyFont="1" applyFill="1" applyBorder="1" applyAlignment="1" applyProtection="1">
      <alignment horizontal="left" vertical="center"/>
      <protection hidden="1"/>
    </xf>
    <xf numFmtId="0" fontId="13" fillId="7" borderId="0" xfId="0" applyFont="1" applyFill="1" applyAlignment="1" applyProtection="1">
      <alignment horizontal="left" wrapText="1"/>
      <protection hidden="1"/>
    </xf>
    <xf numFmtId="0" fontId="5" fillId="0" borderId="1" xfId="0" applyFont="1" applyBorder="1" applyAlignment="1" applyProtection="1">
      <alignment horizontal="left" vertical="top"/>
      <protection locked="0" hidden="1"/>
    </xf>
    <xf numFmtId="0" fontId="5" fillId="0" borderId="2" xfId="0" applyFont="1" applyBorder="1" applyAlignment="1" applyProtection="1">
      <alignment horizontal="left" vertical="top"/>
      <protection locked="0" hidden="1"/>
    </xf>
    <xf numFmtId="0" fontId="5" fillId="0" borderId="22" xfId="0" applyFont="1" applyBorder="1" applyAlignment="1" applyProtection="1">
      <alignment horizontal="left" vertical="top"/>
      <protection locked="0" hidden="1"/>
    </xf>
    <xf numFmtId="0" fontId="10" fillId="0" borderId="9" xfId="0" quotePrefix="1" applyFont="1" applyBorder="1" applyAlignment="1" applyProtection="1">
      <alignment horizontal="left" vertical="top"/>
      <protection hidden="1"/>
    </xf>
    <xf numFmtId="0" fontId="10" fillId="0" borderId="3" xfId="0" quotePrefix="1" applyFont="1" applyBorder="1" applyAlignment="1" applyProtection="1">
      <alignment horizontal="left" vertical="top"/>
      <protection hidden="1"/>
    </xf>
    <xf numFmtId="0" fontId="11" fillId="4" borderId="4" xfId="0" applyFont="1" applyFill="1" applyBorder="1" applyAlignment="1" applyProtection="1">
      <alignment horizontal="left" vertical="top"/>
      <protection hidden="1"/>
    </xf>
    <xf numFmtId="0" fontId="11" fillId="4" borderId="7" xfId="0" applyFont="1" applyFill="1" applyBorder="1" applyAlignment="1" applyProtection="1">
      <alignment horizontal="left" vertical="top"/>
      <protection hidden="1"/>
    </xf>
    <xf numFmtId="0" fontId="10" fillId="0" borderId="6" xfId="0" quotePrefix="1" applyFont="1" applyBorder="1" applyAlignment="1" applyProtection="1">
      <alignment horizontal="left" vertical="top"/>
      <protection hidden="1"/>
    </xf>
    <xf numFmtId="0" fontId="10" fillId="0" borderId="9" xfId="0" quotePrefix="1" applyFont="1" applyBorder="1" applyAlignment="1" applyProtection="1">
      <alignment horizontal="right" vertical="top"/>
      <protection hidden="1"/>
    </xf>
    <xf numFmtId="0" fontId="10" fillId="0" borderId="6" xfId="0" quotePrefix="1" applyFont="1" applyBorder="1" applyAlignment="1" applyProtection="1">
      <alignment horizontal="right" vertical="top"/>
      <protection hidden="1"/>
    </xf>
    <xf numFmtId="0" fontId="12" fillId="4" borderId="30" xfId="0" applyFont="1" applyFill="1" applyBorder="1" applyAlignment="1" applyProtection="1">
      <alignment horizontal="center" vertical="center"/>
      <protection hidden="1"/>
    </xf>
    <xf numFmtId="0" fontId="13" fillId="0" borderId="3" xfId="0" quotePrefix="1" applyFont="1" applyBorder="1" applyAlignment="1" applyProtection="1">
      <alignment horizontal="right" vertical="top"/>
      <protection hidden="1"/>
    </xf>
    <xf numFmtId="0" fontId="13" fillId="0" borderId="26" xfId="0" applyFont="1" applyBorder="1" applyAlignment="1" applyProtection="1">
      <alignment horizontal="right" vertical="top"/>
      <protection hidden="1"/>
    </xf>
    <xf numFmtId="0" fontId="13" fillId="0" borderId="6" xfId="0" applyFont="1" applyBorder="1" applyAlignment="1" applyProtection="1">
      <alignment horizontal="right" vertical="top"/>
      <protection hidden="1"/>
    </xf>
    <xf numFmtId="0" fontId="13" fillId="0" borderId="25" xfId="0" applyFont="1" applyBorder="1" applyAlignment="1" applyProtection="1">
      <alignment horizontal="left" vertical="top" wrapText="1"/>
      <protection hidden="1"/>
    </xf>
    <xf numFmtId="0" fontId="16" fillId="0" borderId="25" xfId="0" applyFont="1" applyBorder="1" applyAlignment="1" applyProtection="1">
      <alignment horizontal="center" vertical="center"/>
      <protection hidden="1"/>
    </xf>
    <xf numFmtId="0" fontId="16" fillId="0" borderId="4" xfId="0" applyFont="1" applyBorder="1" applyAlignment="1" applyProtection="1">
      <alignment horizontal="center" vertical="center" wrapText="1"/>
      <protection hidden="1"/>
    </xf>
    <xf numFmtId="0" fontId="16" fillId="0" borderId="7" xfId="0" applyFont="1" applyBorder="1" applyAlignment="1" applyProtection="1">
      <alignment horizontal="center" vertical="center" wrapText="1"/>
      <protection hidden="1"/>
    </xf>
    <xf numFmtId="0" fontId="11" fillId="0" borderId="4" xfId="0" applyFont="1" applyBorder="1" applyAlignment="1" applyProtection="1">
      <alignment horizontal="left" vertical="top"/>
      <protection hidden="1"/>
    </xf>
    <xf numFmtId="0" fontId="11" fillId="0" borderId="7" xfId="0" applyFont="1" applyBorder="1" applyAlignment="1" applyProtection="1">
      <alignment horizontal="left" vertical="top"/>
      <protection hidden="1"/>
    </xf>
    <xf numFmtId="0" fontId="9" fillId="5" borderId="1" xfId="0" quotePrefix="1" applyFont="1" applyFill="1" applyBorder="1" applyAlignment="1" applyProtection="1">
      <alignment horizontal="left" vertical="top"/>
      <protection hidden="1"/>
    </xf>
    <xf numFmtId="0" fontId="9" fillId="5" borderId="2" xfId="0" quotePrefix="1" applyFont="1" applyFill="1" applyBorder="1" applyAlignment="1" applyProtection="1">
      <alignment horizontal="left" vertical="top"/>
      <protection hidden="1"/>
    </xf>
    <xf numFmtId="0" fontId="12" fillId="4" borderId="0" xfId="0" applyFont="1" applyFill="1" applyAlignment="1" applyProtection="1">
      <alignment horizontal="left" vertical="top" wrapText="1"/>
      <protection hidden="1"/>
    </xf>
    <xf numFmtId="0" fontId="12" fillId="4" borderId="0" xfId="0" quotePrefix="1" applyFont="1" applyFill="1" applyAlignment="1" applyProtection="1">
      <alignment horizontal="left" vertical="top" wrapText="1" indent="1"/>
      <protection hidden="1"/>
    </xf>
    <xf numFmtId="0" fontId="12" fillId="4" borderId="0" xfId="0" applyFont="1" applyFill="1" applyAlignment="1" applyProtection="1">
      <alignment horizontal="left" vertical="top" wrapText="1" indent="1"/>
      <protection hidden="1"/>
    </xf>
    <xf numFmtId="0" fontId="6" fillId="5" borderId="6" xfId="0" applyFont="1" applyFill="1" applyBorder="1" applyAlignment="1" applyProtection="1">
      <alignment horizontal="left" vertical="top"/>
      <protection hidden="1"/>
    </xf>
    <xf numFmtId="0" fontId="6" fillId="5" borderId="7" xfId="0" applyFont="1" applyFill="1" applyBorder="1" applyAlignment="1" applyProtection="1">
      <alignment horizontal="left" vertical="top"/>
      <protection hidden="1"/>
    </xf>
    <xf numFmtId="0" fontId="16" fillId="0" borderId="0" xfId="0" applyFont="1" applyAlignment="1" applyProtection="1">
      <alignment horizontal="left" wrapText="1"/>
      <protection hidden="1"/>
    </xf>
    <xf numFmtId="0" fontId="16" fillId="0" borderId="0" xfId="0" applyFont="1" applyAlignment="1" applyProtection="1">
      <alignment horizontal="left" wrapText="1" indent="1"/>
      <protection hidden="1"/>
    </xf>
    <xf numFmtId="0" fontId="13" fillId="0" borderId="0" xfId="0" applyFont="1" applyAlignment="1" applyProtection="1">
      <alignment horizontal="left" wrapText="1" indent="1"/>
      <protection hidden="1"/>
    </xf>
    <xf numFmtId="0" fontId="11" fillId="4" borderId="23" xfId="0" applyFont="1" applyFill="1" applyBorder="1" applyAlignment="1" applyProtection="1">
      <alignment horizontal="left" vertical="top" wrapText="1" indent="1"/>
      <protection hidden="1"/>
    </xf>
    <xf numFmtId="0" fontId="16" fillId="0" borderId="0" xfId="0" applyFont="1" applyAlignment="1" applyProtection="1">
      <alignment horizontal="left" vertical="top" wrapText="1" indent="1"/>
      <protection hidden="1"/>
    </xf>
    <xf numFmtId="0" fontId="16" fillId="0" borderId="23" xfId="0" applyFont="1" applyBorder="1" applyAlignment="1" applyProtection="1">
      <alignment horizontal="left" vertical="top" wrapText="1" indent="1"/>
      <protection hidden="1"/>
    </xf>
    <xf numFmtId="0" fontId="11" fillId="0" borderId="0" xfId="0" applyFont="1" applyAlignment="1" applyProtection="1">
      <alignment horizontal="left" vertical="center" wrapText="1" indent="1"/>
      <protection hidden="1"/>
    </xf>
    <xf numFmtId="0" fontId="26" fillId="0" borderId="0" xfId="0" applyFont="1" applyAlignment="1" applyProtection="1">
      <alignment horizontal="left" vertical="top" wrapText="1"/>
      <protection hidden="1"/>
    </xf>
    <xf numFmtId="0" fontId="6" fillId="0" borderId="3" xfId="0" applyFont="1" applyBorder="1" applyAlignment="1" applyProtection="1">
      <alignment horizontal="left" vertical="center" indent="1"/>
      <protection hidden="1"/>
    </xf>
    <xf numFmtId="0" fontId="6" fillId="0" borderId="0" xfId="0" applyFont="1" applyAlignment="1" applyProtection="1">
      <alignment horizontal="left" vertical="center" indent="1"/>
      <protection hidden="1"/>
    </xf>
    <xf numFmtId="0" fontId="9" fillId="8" borderId="0" xfId="0" applyFont="1" applyFill="1" applyAlignment="1" applyProtection="1">
      <alignment horizontal="left" vertical="center" indent="1"/>
      <protection hidden="1"/>
    </xf>
    <xf numFmtId="0" fontId="9" fillId="8" borderId="21" xfId="0" applyFont="1" applyFill="1" applyBorder="1" applyAlignment="1" applyProtection="1">
      <alignment horizontal="left" vertical="center" indent="1"/>
      <protection hidden="1"/>
    </xf>
    <xf numFmtId="0" fontId="30" fillId="3" borderId="0" xfId="0" applyFont="1" applyFill="1" applyAlignment="1" applyProtection="1">
      <alignment horizontal="left" vertical="center"/>
      <protection hidden="1"/>
    </xf>
    <xf numFmtId="0" fontId="3" fillId="8" borderId="3" xfId="0" applyFont="1" applyFill="1" applyBorder="1" applyAlignment="1" applyProtection="1">
      <alignment horizontal="left" vertical="top" wrapText="1" indent="1"/>
      <protection hidden="1"/>
    </xf>
    <xf numFmtId="0" fontId="3" fillId="8" borderId="0" xfId="0" applyFont="1" applyFill="1" applyAlignment="1" applyProtection="1">
      <alignment horizontal="left" vertical="top" wrapText="1" indent="1"/>
      <protection hidden="1"/>
    </xf>
    <xf numFmtId="0" fontId="3" fillId="8" borderId="21" xfId="0" applyFont="1" applyFill="1" applyBorder="1" applyAlignment="1" applyProtection="1">
      <alignment horizontal="left" vertical="top" wrapText="1" indent="1"/>
      <protection hidden="1"/>
    </xf>
    <xf numFmtId="0" fontId="21" fillId="2" borderId="0" xfId="0" applyFont="1" applyFill="1" applyAlignment="1" applyProtection="1">
      <alignment horizontal="left" indent="1"/>
      <protection hidden="1"/>
    </xf>
    <xf numFmtId="0" fontId="21" fillId="2" borderId="21" xfId="0" applyFont="1" applyFill="1" applyBorder="1" applyAlignment="1" applyProtection="1">
      <alignment horizontal="left" indent="1"/>
      <protection hidden="1"/>
    </xf>
    <xf numFmtId="0" fontId="21" fillId="2" borderId="3" xfId="0" applyFont="1" applyFill="1" applyBorder="1" applyAlignment="1" applyProtection="1">
      <alignment horizontal="left" indent="1"/>
      <protection hidden="1"/>
    </xf>
    <xf numFmtId="0" fontId="17" fillId="3" borderId="9" xfId="0" applyFont="1" applyFill="1" applyBorder="1" applyAlignment="1" applyProtection="1">
      <alignment horizontal="center" vertical="center"/>
      <protection hidden="1"/>
    </xf>
    <xf numFmtId="0" fontId="17" fillId="3" borderId="4" xfId="0" applyFont="1" applyFill="1" applyBorder="1" applyAlignment="1" applyProtection="1">
      <alignment horizontal="center" vertical="center"/>
      <protection hidden="1"/>
    </xf>
    <xf numFmtId="0" fontId="17" fillId="3" borderId="5" xfId="0" applyFont="1" applyFill="1" applyBorder="1" applyAlignment="1" applyProtection="1">
      <alignment horizontal="center" vertical="center"/>
      <protection hidden="1"/>
    </xf>
    <xf numFmtId="0" fontId="14" fillId="0" borderId="0" xfId="0" applyFont="1" applyAlignment="1" applyProtection="1">
      <alignment horizontal="left" vertical="center" wrapText="1"/>
      <protection hidden="1"/>
    </xf>
    <xf numFmtId="0" fontId="33" fillId="0" borderId="0" xfId="0" applyFont="1" applyAlignment="1" applyProtection="1">
      <alignment horizontal="center" vertical="center" wrapText="1"/>
      <protection hidden="1"/>
    </xf>
    <xf numFmtId="0" fontId="11" fillId="0" borderId="0" xfId="0" applyFont="1" applyAlignment="1" applyProtection="1">
      <alignment horizontal="left" vertical="top" wrapText="1"/>
      <protection hidden="1"/>
    </xf>
    <xf numFmtId="0" fontId="21" fillId="2" borderId="34" xfId="0" applyFont="1" applyFill="1" applyBorder="1" applyAlignment="1" applyProtection="1">
      <alignment horizontal="left" vertical="center" indent="1"/>
      <protection hidden="1"/>
    </xf>
    <xf numFmtId="0" fontId="21" fillId="2" borderId="11" xfId="0" applyFont="1" applyFill="1" applyBorder="1" applyAlignment="1" applyProtection="1">
      <alignment horizontal="left" vertical="center" indent="1"/>
      <protection hidden="1"/>
    </xf>
    <xf numFmtId="0" fontId="21" fillId="2" borderId="35" xfId="0" applyFont="1" applyFill="1" applyBorder="1" applyAlignment="1" applyProtection="1">
      <alignment horizontal="left" vertical="center" indent="1"/>
      <protection hidden="1"/>
    </xf>
    <xf numFmtId="0" fontId="16" fillId="0" borderId="0" xfId="0" applyFont="1" applyAlignment="1" applyProtection="1">
      <alignment horizontal="left" vertical="center" wrapText="1" indent="1"/>
      <protection hidden="1"/>
    </xf>
    <xf numFmtId="0" fontId="31" fillId="0" borderId="0" xfId="1" applyFont="1" applyAlignment="1" applyProtection="1">
      <alignment horizontal="left" wrapText="1"/>
      <protection hidden="1"/>
    </xf>
    <xf numFmtId="0" fontId="3" fillId="0" borderId="9" xfId="0" applyFont="1" applyBorder="1" applyAlignment="1" applyProtection="1">
      <alignment horizontal="left" vertical="center" wrapText="1" indent="1"/>
      <protection hidden="1"/>
    </xf>
    <xf numFmtId="0" fontId="3" fillId="0" borderId="4" xfId="0" applyFont="1" applyBorder="1" applyAlignment="1" applyProtection="1">
      <alignment horizontal="left" vertical="center" wrapText="1" indent="1"/>
      <protection hidden="1"/>
    </xf>
    <xf numFmtId="0" fontId="3" fillId="0" borderId="5" xfId="0" applyFont="1" applyBorder="1" applyAlignment="1" applyProtection="1">
      <alignment horizontal="left" vertical="center" wrapText="1" indent="1"/>
      <protection hidden="1"/>
    </xf>
    <xf numFmtId="0" fontId="3" fillId="0" borderId="3" xfId="0" applyFont="1" applyBorder="1" applyAlignment="1" applyProtection="1">
      <alignment horizontal="left" vertical="center" wrapText="1" indent="1"/>
      <protection hidden="1"/>
    </xf>
    <xf numFmtId="0" fontId="3" fillId="0" borderId="0" xfId="0" applyFont="1" applyAlignment="1" applyProtection="1">
      <alignment horizontal="left" vertical="center" wrapText="1" indent="1"/>
      <protection hidden="1"/>
    </xf>
    <xf numFmtId="0" fontId="3" fillId="0" borderId="21" xfId="0" applyFont="1" applyBorder="1" applyAlignment="1" applyProtection="1">
      <alignment horizontal="left" vertical="center" wrapText="1" indent="1"/>
      <protection hidden="1"/>
    </xf>
    <xf numFmtId="0" fontId="3" fillId="0" borderId="18" xfId="0" applyFont="1" applyBorder="1" applyAlignment="1" applyProtection="1">
      <alignment horizontal="left" vertical="center" wrapText="1" indent="1"/>
      <protection hidden="1"/>
    </xf>
    <xf numFmtId="0" fontId="3" fillId="0" borderId="16" xfId="0" applyFont="1" applyBorder="1" applyAlignment="1" applyProtection="1">
      <alignment horizontal="left" vertical="center" wrapText="1" indent="1"/>
      <protection hidden="1"/>
    </xf>
    <xf numFmtId="0" fontId="3" fillId="0" borderId="33" xfId="0" applyFont="1" applyBorder="1" applyAlignment="1" applyProtection="1">
      <alignment horizontal="left" vertical="center" wrapText="1" indent="1"/>
      <protection hidden="1"/>
    </xf>
    <xf numFmtId="0" fontId="18" fillId="0" borderId="3" xfId="0" applyFont="1" applyBorder="1" applyAlignment="1" applyProtection="1">
      <alignment horizontal="left" vertical="center" indent="1"/>
      <protection hidden="1"/>
    </xf>
    <xf numFmtId="0" fontId="18" fillId="0" borderId="0" xfId="0" applyFont="1" applyAlignment="1" applyProtection="1">
      <alignment horizontal="left" vertical="center" indent="1"/>
      <protection hidden="1"/>
    </xf>
    <xf numFmtId="0" fontId="18" fillId="0" borderId="18" xfId="0" applyFont="1" applyBorder="1" applyAlignment="1" applyProtection="1">
      <alignment horizontal="left" vertical="center" indent="1"/>
      <protection hidden="1"/>
    </xf>
    <xf numFmtId="0" fontId="18" fillId="0" borderId="16" xfId="0" applyFont="1" applyBorder="1" applyAlignment="1" applyProtection="1">
      <alignment horizontal="left" vertical="center" indent="1"/>
      <protection hidden="1"/>
    </xf>
    <xf numFmtId="0" fontId="13" fillId="0" borderId="29" xfId="0" quotePrefix="1" applyFont="1" applyBorder="1" applyAlignment="1" applyProtection="1">
      <alignment horizontal="right" vertical="top"/>
      <protection hidden="1"/>
    </xf>
    <xf numFmtId="0" fontId="13" fillId="0" borderId="28" xfId="0" applyFont="1" applyBorder="1" applyAlignment="1" applyProtection="1">
      <alignment horizontal="left" vertical="top" wrapText="1"/>
      <protection hidden="1"/>
    </xf>
    <xf numFmtId="0" fontId="21" fillId="2" borderId="9" xfId="0" applyFont="1" applyFill="1" applyBorder="1" applyAlignment="1" applyProtection="1">
      <alignment horizontal="center" vertical="center"/>
      <protection hidden="1"/>
    </xf>
    <xf numFmtId="0" fontId="21" fillId="2" borderId="4" xfId="0" applyFont="1" applyFill="1" applyBorder="1" applyAlignment="1" applyProtection="1">
      <alignment horizontal="center" vertical="center"/>
      <protection hidden="1"/>
    </xf>
    <xf numFmtId="0" fontId="21" fillId="2" borderId="6" xfId="0" applyFont="1" applyFill="1" applyBorder="1" applyAlignment="1" applyProtection="1">
      <alignment horizontal="center" vertical="center"/>
      <protection hidden="1"/>
    </xf>
    <xf numFmtId="0" fontId="21" fillId="2" borderId="7" xfId="0" applyFont="1" applyFill="1" applyBorder="1" applyAlignment="1" applyProtection="1">
      <alignment horizontal="center" vertical="center"/>
      <protection hidden="1"/>
    </xf>
    <xf numFmtId="0" fontId="21" fillId="2" borderId="5" xfId="0" applyFont="1" applyFill="1" applyBorder="1" applyAlignment="1" applyProtection="1">
      <alignment horizontal="center" vertical="center"/>
      <protection hidden="1"/>
    </xf>
    <xf numFmtId="0" fontId="21" fillId="2" borderId="8" xfId="0" applyFont="1" applyFill="1" applyBorder="1" applyAlignment="1" applyProtection="1">
      <alignment horizontal="center" vertical="center"/>
      <protection hidden="1"/>
    </xf>
    <xf numFmtId="0" fontId="19" fillId="0" borderId="3" xfId="0" applyFont="1" applyBorder="1" applyAlignment="1" applyProtection="1">
      <alignment horizontal="center" vertical="center"/>
      <protection hidden="1"/>
    </xf>
    <xf numFmtId="0" fontId="19" fillId="0" borderId="0" xfId="0" applyFont="1" applyAlignment="1" applyProtection="1">
      <alignment horizontal="center" vertical="center"/>
      <protection hidden="1"/>
    </xf>
    <xf numFmtId="0" fontId="19" fillId="0" borderId="6" xfId="0" applyFont="1" applyBorder="1" applyAlignment="1" applyProtection="1">
      <alignment horizontal="center" vertical="center"/>
      <protection hidden="1"/>
    </xf>
    <xf numFmtId="0" fontId="19" fillId="0" borderId="7" xfId="0" applyFont="1" applyBorder="1" applyAlignment="1" applyProtection="1">
      <alignment horizontal="center" vertical="center"/>
      <protection hidden="1"/>
    </xf>
    <xf numFmtId="0" fontId="20" fillId="0" borderId="0" xfId="0" applyFont="1" applyAlignment="1" applyProtection="1">
      <alignment horizontal="center" vertical="center"/>
      <protection hidden="1"/>
    </xf>
    <xf numFmtId="0" fontId="20" fillId="0" borderId="21" xfId="0" applyFont="1" applyBorder="1" applyAlignment="1" applyProtection="1">
      <alignment horizontal="center" vertical="center"/>
      <protection hidden="1"/>
    </xf>
    <xf numFmtId="0" fontId="20" fillId="0" borderId="7" xfId="0" applyFont="1" applyBorder="1" applyAlignment="1" applyProtection="1">
      <alignment horizontal="center" vertical="center"/>
      <protection hidden="1"/>
    </xf>
    <xf numFmtId="0" fontId="20" fillId="0" borderId="8" xfId="0" applyFont="1" applyBorder="1" applyAlignment="1" applyProtection="1">
      <alignment horizontal="center" vertical="center"/>
      <protection hidden="1"/>
    </xf>
    <xf numFmtId="0" fontId="13" fillId="4" borderId="4" xfId="0" applyFont="1" applyFill="1" applyBorder="1" applyAlignment="1" applyProtection="1">
      <alignment horizontal="left" vertical="top" wrapText="1"/>
      <protection hidden="1"/>
    </xf>
    <xf numFmtId="0" fontId="13" fillId="4" borderId="7" xfId="0" applyFont="1" applyFill="1" applyBorder="1" applyAlignment="1" applyProtection="1">
      <alignment horizontal="left" vertical="top" wrapText="1"/>
      <protection hidden="1"/>
    </xf>
    <xf numFmtId="0" fontId="26" fillId="0" borderId="0" xfId="0" applyFont="1" applyAlignment="1" applyProtection="1">
      <alignment horizontal="left" wrapText="1"/>
      <protection hidden="1"/>
    </xf>
    <xf numFmtId="0" fontId="16" fillId="4" borderId="10" xfId="0" applyFont="1" applyFill="1" applyBorder="1" applyAlignment="1" applyProtection="1">
      <alignment horizontal="center" vertical="center"/>
      <protection hidden="1"/>
    </xf>
    <xf numFmtId="0" fontId="16" fillId="4" borderId="12" xfId="0" applyFont="1" applyFill="1" applyBorder="1" applyAlignment="1" applyProtection="1">
      <alignment horizontal="center" vertical="center"/>
      <protection hidden="1"/>
    </xf>
    <xf numFmtId="0" fontId="16" fillId="4" borderId="13" xfId="0" applyFont="1" applyFill="1" applyBorder="1" applyAlignment="1" applyProtection="1">
      <alignment horizontal="center" vertical="center"/>
      <protection hidden="1"/>
    </xf>
    <xf numFmtId="0" fontId="16" fillId="4" borderId="14" xfId="0" applyFont="1" applyFill="1" applyBorder="1" applyAlignment="1" applyProtection="1">
      <alignment horizontal="center" vertical="center"/>
      <protection hidden="1"/>
    </xf>
    <xf numFmtId="0" fontId="16" fillId="4" borderId="15" xfId="0" applyFont="1" applyFill="1" applyBorder="1" applyAlignment="1" applyProtection="1">
      <alignment horizontal="center" vertical="center"/>
      <protection hidden="1"/>
    </xf>
    <xf numFmtId="0" fontId="16" fillId="4" borderId="17" xfId="0" applyFont="1" applyFill="1" applyBorder="1" applyAlignment="1" applyProtection="1">
      <alignment horizontal="center" vertical="center"/>
      <protection hidden="1"/>
    </xf>
    <xf numFmtId="0" fontId="3" fillId="0" borderId="0" xfId="0" applyFont="1" applyAlignment="1" applyProtection="1">
      <alignment horizontal="left" vertical="top" wrapText="1"/>
      <protection hidden="1"/>
    </xf>
    <xf numFmtId="0" fontId="8" fillId="9" borderId="31" xfId="0" applyFont="1" applyFill="1" applyBorder="1" applyAlignment="1" applyProtection="1">
      <alignment horizontal="left" vertical="center"/>
      <protection hidden="1"/>
    </xf>
    <xf numFmtId="0" fontId="8" fillId="9" borderId="32" xfId="0" applyFont="1" applyFill="1" applyBorder="1" applyAlignment="1" applyProtection="1">
      <alignment horizontal="left" vertical="center"/>
      <protection hidden="1"/>
    </xf>
    <xf numFmtId="0" fontId="31" fillId="0" borderId="0" xfId="1" applyFont="1" applyAlignment="1" applyProtection="1">
      <alignment horizontal="center" vertical="top" wrapText="1"/>
      <protection hidden="1"/>
    </xf>
    <xf numFmtId="0" fontId="7" fillId="0" borderId="0" xfId="0" applyFont="1" applyAlignment="1" applyProtection="1">
      <alignment horizontal="left" vertical="top" wrapText="1"/>
      <protection hidden="1"/>
    </xf>
    <xf numFmtId="0" fontId="1" fillId="2" borderId="3" xfId="0" applyFont="1" applyFill="1" applyBorder="1" applyAlignment="1" applyProtection="1">
      <alignment horizontal="left" vertical="top"/>
      <protection hidden="1"/>
    </xf>
    <xf numFmtId="0" fontId="1" fillId="2" borderId="0" xfId="0" applyFont="1" applyFill="1" applyAlignment="1" applyProtection="1">
      <alignment horizontal="left" vertical="top"/>
      <protection hidden="1"/>
    </xf>
    <xf numFmtId="0" fontId="5" fillId="0" borderId="2" xfId="0" applyFont="1" applyBorder="1" applyAlignment="1" applyProtection="1">
      <alignment horizontal="left" vertical="top"/>
      <protection hidden="1"/>
    </xf>
    <xf numFmtId="0" fontId="5" fillId="0" borderId="22" xfId="0" applyFont="1" applyBorder="1" applyAlignment="1" applyProtection="1">
      <alignment horizontal="left" vertical="top"/>
      <protection hidden="1"/>
    </xf>
    <xf numFmtId="0" fontId="1" fillId="2" borderId="6" xfId="0" applyFont="1" applyFill="1" applyBorder="1" applyAlignment="1" applyProtection="1">
      <alignment horizontal="left" vertical="top"/>
      <protection hidden="1"/>
    </xf>
    <xf numFmtId="0" fontId="1" fillId="2" borderId="7" xfId="0" applyFont="1" applyFill="1" applyBorder="1" applyAlignment="1" applyProtection="1">
      <alignment horizontal="left" vertical="top"/>
      <protection hidden="1"/>
    </xf>
    <xf numFmtId="0" fontId="5" fillId="0" borderId="2" xfId="0" applyFont="1" applyBorder="1" applyAlignment="1" applyProtection="1">
      <alignment horizontal="left" vertical="top" wrapText="1"/>
      <protection hidden="1"/>
    </xf>
    <xf numFmtId="0" fontId="5" fillId="0" borderId="22" xfId="0" applyFont="1" applyBorder="1" applyAlignment="1" applyProtection="1">
      <alignment horizontal="left" vertical="top" wrapText="1"/>
      <protection hidden="1"/>
    </xf>
    <xf numFmtId="0" fontId="11" fillId="4" borderId="0" xfId="0" applyFont="1" applyFill="1" applyAlignment="1" applyProtection="1">
      <alignment horizontal="left" vertical="top" wrapText="1"/>
      <protection hidden="1"/>
    </xf>
    <xf numFmtId="0" fontId="6" fillId="0" borderId="6" xfId="0" applyFont="1" applyBorder="1" applyAlignment="1" applyProtection="1">
      <alignment horizontal="left" vertical="center" indent="1"/>
      <protection hidden="1"/>
    </xf>
    <xf numFmtId="0" fontId="6" fillId="0" borderId="7" xfId="0" applyFont="1" applyBorder="1" applyAlignment="1" applyProtection="1">
      <alignment horizontal="left" vertical="center" indent="1"/>
      <protection hidden="1"/>
    </xf>
    <xf numFmtId="0" fontId="35" fillId="0" borderId="0" xfId="1" applyFont="1" applyBorder="1" applyAlignment="1" applyProtection="1">
      <alignment horizontal="left" vertical="center" indent="1"/>
      <protection hidden="1"/>
    </xf>
    <xf numFmtId="0" fontId="35" fillId="0" borderId="21" xfId="1" applyFont="1" applyBorder="1" applyAlignment="1" applyProtection="1">
      <alignment horizontal="left" vertical="center" indent="1"/>
      <protection hidden="1"/>
    </xf>
    <xf numFmtId="0" fontId="9" fillId="8" borderId="3" xfId="0" applyFont="1" applyFill="1" applyBorder="1" applyAlignment="1" applyProtection="1">
      <alignment horizontal="left" vertical="center" indent="1"/>
      <protection hidden="1"/>
    </xf>
    <xf numFmtId="0" fontId="35" fillId="0" borderId="7" xfId="1" applyFont="1" applyBorder="1" applyAlignment="1" applyProtection="1">
      <alignment horizontal="left" indent="1"/>
      <protection hidden="1"/>
    </xf>
    <xf numFmtId="0" fontId="35" fillId="0" borderId="8" xfId="1" applyFont="1" applyBorder="1" applyAlignment="1" applyProtection="1">
      <alignment horizontal="left" indent="1"/>
      <protection hidden="1"/>
    </xf>
  </cellXfs>
  <cellStyles count="2">
    <cellStyle name="Hyperlink" xfId="1" builtinId="8"/>
    <cellStyle name="Normal" xfId="0" builtinId="0"/>
  </cellStyles>
  <dxfs count="41">
    <dxf>
      <fill>
        <patternFill>
          <bgColor theme="9" tint="0.59996337778862885"/>
        </patternFill>
      </fill>
    </dxf>
    <dxf>
      <fill>
        <patternFill>
          <bgColor rgb="FFFFD3D3"/>
        </patternFill>
      </fill>
    </dxf>
    <dxf>
      <fill>
        <patternFill>
          <bgColor rgb="FFFFD3D3"/>
        </patternFill>
      </fill>
    </dxf>
    <dxf>
      <fill>
        <patternFill>
          <bgColor theme="9" tint="0.59996337778862885"/>
        </patternFill>
      </fill>
    </dxf>
    <dxf>
      <fill>
        <patternFill>
          <bgColor rgb="FFFFD3D3"/>
        </patternFill>
      </fill>
    </dxf>
    <dxf>
      <fill>
        <patternFill>
          <bgColor theme="9" tint="0.59996337778862885"/>
        </patternFill>
      </fill>
    </dxf>
    <dxf>
      <font>
        <b/>
        <i val="0"/>
        <color theme="9" tint="-0.499984740745262"/>
      </font>
      <fill>
        <patternFill>
          <bgColor theme="9" tint="0.79998168889431442"/>
        </patternFill>
      </fill>
    </dxf>
    <dxf>
      <font>
        <b/>
        <i val="0"/>
        <color rgb="FFC00000"/>
      </font>
      <fill>
        <patternFill>
          <bgColor rgb="FFFFD3D3"/>
        </patternFill>
      </fill>
    </dxf>
    <dxf>
      <font>
        <b/>
        <i val="0"/>
        <color theme="5"/>
      </font>
      <fill>
        <patternFill>
          <bgColor theme="7" tint="0.79998168889431442"/>
        </patternFill>
      </fill>
    </dxf>
    <dxf>
      <font>
        <b/>
        <i val="0"/>
        <color rgb="FFC00000"/>
      </font>
      <fill>
        <patternFill>
          <bgColor rgb="FFFFD3D3"/>
        </patternFill>
      </fill>
    </dxf>
    <dxf>
      <font>
        <b/>
        <i val="0"/>
        <color auto="1"/>
      </font>
      <fill>
        <patternFill>
          <bgColor theme="0"/>
        </patternFill>
      </fill>
    </dxf>
    <dxf>
      <fill>
        <patternFill>
          <bgColor theme="0" tint="-0.2499465926084170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0"/>
      </font>
    </dxf>
    <dxf>
      <font>
        <color theme="0"/>
      </font>
    </dxf>
    <dxf>
      <fill>
        <patternFill>
          <bgColor theme="0" tint="-0.24994659260841701"/>
        </patternFill>
      </fill>
    </dxf>
    <dxf>
      <fill>
        <patternFill>
          <bgColor theme="0" tint="-0.24994659260841701"/>
        </patternFill>
      </fill>
    </dxf>
    <dxf>
      <font>
        <color theme="0"/>
      </font>
    </dxf>
    <dxf>
      <font>
        <color theme="0"/>
      </font>
    </dxf>
    <dxf>
      <font>
        <color theme="0"/>
      </font>
    </dxf>
    <dxf>
      <fill>
        <patternFill>
          <bgColor theme="0" tint="-0.24994659260841701"/>
        </patternFill>
      </fill>
    </dxf>
    <dxf>
      <fill>
        <patternFill>
          <bgColor theme="7" tint="0.79998168889431442"/>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9" tint="-0.499984740745262"/>
      </font>
      <fill>
        <patternFill>
          <bgColor theme="9" tint="0.79998168889431442"/>
        </patternFill>
      </fill>
    </dxf>
  </dxfs>
  <tableStyles count="0" defaultTableStyle="TableStyleMedium2" defaultPivotStyle="PivotStyleMedium9"/>
  <colors>
    <mruColors>
      <color rgb="FFFFCCCC"/>
      <color rgb="FFFFD1D1"/>
      <color rgb="FFFFD3D3"/>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inance.vermont.gov/policies-and-procedures/internal-controls" TargetMode="External"/><Relationship Id="rId13" Type="http://schemas.openxmlformats.org/officeDocument/2006/relationships/hyperlink" Target="https://www.ecfr.gov/current/title-2/subtitle-A/chapter-II/part-200/subpart-D/subject-group-ECFR4acc10e7e3b676f" TargetMode="External"/><Relationship Id="rId3" Type="http://schemas.openxmlformats.org/officeDocument/2006/relationships/hyperlink" Target="https://finance.vermont.gov/sites/finance/files/documents/Pol_Proc/Grants/FIN-B5_Procedure1-Pre-Award_Eligibility.pdf" TargetMode="External"/><Relationship Id="rId7" Type="http://schemas.openxmlformats.org/officeDocument/2006/relationships/hyperlink" Target="https://www.ecfr.gov/current/title-2/subtitle-A/chapter-II/part-200/subpart-D/section-200.303" TargetMode="External"/><Relationship Id="rId12" Type="http://schemas.openxmlformats.org/officeDocument/2006/relationships/hyperlink" Target="https://www.ecfr.gov/current/title-2/subtitle-A/chapter-II/part-200/subpart-D/subject-group-ECFR45ddd4419ad436d" TargetMode="External"/><Relationship Id="rId2" Type="http://schemas.openxmlformats.org/officeDocument/2006/relationships/hyperlink" Target="https://sam.gov/content/exclusions" TargetMode="External"/><Relationship Id="rId1" Type="http://schemas.openxmlformats.org/officeDocument/2006/relationships/hyperlink" Target="https://www.ecfr.gov/current/title-2/subtitle-A/chapter-II/part-200/subpart-F/subject-group-ECFRfd0932e473d10ba" TargetMode="External"/><Relationship Id="rId6" Type="http://schemas.openxmlformats.org/officeDocument/2006/relationships/hyperlink" Target="https://www.ecfr.gov/current/title-2/subtitle-A/chapter-II/part-200/subpart-D/subject-group-ECFR45ddd4419ad436d/section-200.318" TargetMode="External"/><Relationship Id="rId11" Type="http://schemas.openxmlformats.org/officeDocument/2006/relationships/hyperlink" Target="https://www.ecfr.gov/current/title-2/subtitle-A/chapter-II/part-200/subpart-E/subject-group-ECFRed1f39f9b3d4e72" TargetMode="External"/><Relationship Id="rId5" Type="http://schemas.openxmlformats.org/officeDocument/2006/relationships/hyperlink" Target="https://www.ecfr.gov/current/title-2/section-200.318" TargetMode="External"/><Relationship Id="rId10" Type="http://schemas.openxmlformats.org/officeDocument/2006/relationships/hyperlink" Target="https://www.ecfr.gov/current/title-2/subtitle-A/chapter-II/part-200/subpart-D/section-200.305" TargetMode="External"/><Relationship Id="rId4" Type="http://schemas.openxmlformats.org/officeDocument/2006/relationships/hyperlink" Target="https://sam.gov/content/duns-uei" TargetMode="External"/><Relationship Id="rId9" Type="http://schemas.openxmlformats.org/officeDocument/2006/relationships/hyperlink" Target="https://www.ecfr.gov/current/title-2/subtitle-A/chapter-II/part-200/subpart-D/section-200.302"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BEB0B-6B2B-41AA-9EEC-97533262E7F6}">
  <sheetPr>
    <pageSetUpPr fitToPage="1"/>
  </sheetPr>
  <dimension ref="A1:AE140"/>
  <sheetViews>
    <sheetView showGridLines="0" tabSelected="1" zoomScale="90" zoomScaleNormal="90" workbookViewId="0"/>
  </sheetViews>
  <sheetFormatPr defaultColWidth="8.77734375" defaultRowHeight="13.8" x14ac:dyDescent="0.3"/>
  <cols>
    <col min="1" max="1" width="2" style="1" customWidth="1"/>
    <col min="2" max="2" width="3.77734375" style="1" customWidth="1"/>
    <col min="3" max="8" width="16.5546875" style="1" customWidth="1"/>
    <col min="9" max="9" width="4.21875" style="1" customWidth="1"/>
    <col min="10" max="10" width="3.77734375" style="1" customWidth="1"/>
    <col min="11" max="11" width="18.44140625" style="1" customWidth="1"/>
    <col min="12" max="13" width="13.77734375" style="1" customWidth="1"/>
    <col min="14" max="14" width="8.77734375" style="1" customWidth="1"/>
    <col min="15" max="17" width="8.77734375" style="1"/>
    <col min="18" max="18" width="20.44140625" style="1" customWidth="1"/>
    <col min="19" max="16384" width="8.77734375" style="1"/>
  </cols>
  <sheetData>
    <row r="1" spans="1:16" ht="13.5" thickBot="1" x14ac:dyDescent="0.35"/>
    <row r="2" spans="1:16" ht="13.5" customHeight="1" thickBot="1" x14ac:dyDescent="0.35">
      <c r="B2" s="133" t="s">
        <v>0</v>
      </c>
      <c r="C2" s="133"/>
      <c r="D2" s="133"/>
      <c r="E2" s="133"/>
      <c r="F2" s="133"/>
      <c r="G2" s="133"/>
      <c r="H2" s="2" t="s">
        <v>1</v>
      </c>
      <c r="J2" s="3"/>
      <c r="K2" s="4" t="s">
        <v>2</v>
      </c>
      <c r="L2" s="4"/>
      <c r="M2" s="4"/>
      <c r="N2" s="4"/>
    </row>
    <row r="3" spans="1:16" ht="14.4" thickBot="1" x14ac:dyDescent="0.35">
      <c r="B3" s="133"/>
      <c r="C3" s="133"/>
      <c r="D3" s="133"/>
      <c r="E3" s="133"/>
      <c r="F3" s="133"/>
      <c r="G3" s="133"/>
      <c r="H3" s="5" t="str">
        <f>IF(B78="Please complete all yellow cells.","Incomplete",B78)</f>
        <v>Incomplete</v>
      </c>
      <c r="J3" s="3"/>
      <c r="K3" s="127" t="s">
        <v>3</v>
      </c>
      <c r="L3" s="127"/>
      <c r="M3" s="127"/>
      <c r="N3" s="127"/>
      <c r="O3" s="127"/>
      <c r="P3" s="127"/>
    </row>
    <row r="4" spans="1:16" s="6" customFormat="1" ht="11.55" customHeight="1" x14ac:dyDescent="0.2">
      <c r="B4" s="134" t="s">
        <v>148</v>
      </c>
      <c r="C4" s="134"/>
      <c r="D4" s="134"/>
      <c r="E4" s="134"/>
      <c r="F4" s="134"/>
      <c r="G4" s="134"/>
      <c r="H4" s="134"/>
      <c r="J4" s="7"/>
      <c r="K4" s="127"/>
      <c r="L4" s="127"/>
      <c r="M4" s="127"/>
      <c r="N4" s="127"/>
      <c r="O4" s="127"/>
      <c r="P4" s="127"/>
    </row>
    <row r="5" spans="1:16" ht="13.05" customHeight="1" x14ac:dyDescent="0.3">
      <c r="B5" s="135" t="s">
        <v>4</v>
      </c>
      <c r="C5" s="135"/>
      <c r="D5" s="135"/>
      <c r="E5" s="135"/>
      <c r="F5" s="135"/>
      <c r="G5" s="135"/>
      <c r="H5" s="135"/>
      <c r="J5" s="3"/>
      <c r="K5" s="127"/>
      <c r="L5" s="127"/>
      <c r="M5" s="127"/>
      <c r="N5" s="127"/>
      <c r="O5" s="127"/>
      <c r="P5" s="127"/>
    </row>
    <row r="6" spans="1:16" ht="13.05" customHeight="1" x14ac:dyDescent="0.3">
      <c r="B6" s="135"/>
      <c r="C6" s="135"/>
      <c r="D6" s="135"/>
      <c r="E6" s="135"/>
      <c r="F6" s="135"/>
      <c r="G6" s="135"/>
      <c r="H6" s="135"/>
      <c r="J6" s="3"/>
      <c r="K6" s="8"/>
      <c r="L6" s="8"/>
      <c r="M6" s="8"/>
      <c r="N6" s="8"/>
    </row>
    <row r="7" spans="1:16" ht="13.5" customHeight="1" x14ac:dyDescent="0.3">
      <c r="B7" s="135"/>
      <c r="C7" s="135"/>
      <c r="D7" s="135"/>
      <c r="E7" s="135"/>
      <c r="F7" s="135"/>
      <c r="G7" s="135"/>
      <c r="H7" s="135"/>
      <c r="J7" s="3"/>
      <c r="K7" s="128" t="s">
        <v>5</v>
      </c>
      <c r="L7" s="128"/>
      <c r="M7" s="128"/>
      <c r="N7" s="128"/>
      <c r="O7" s="128"/>
      <c r="P7" s="128"/>
    </row>
    <row r="8" spans="1:16" ht="13.05" customHeight="1" x14ac:dyDescent="0.3">
      <c r="B8" s="135"/>
      <c r="C8" s="135"/>
      <c r="D8" s="135"/>
      <c r="E8" s="135"/>
      <c r="F8" s="135"/>
      <c r="G8" s="135"/>
      <c r="H8" s="135"/>
      <c r="J8" s="3"/>
      <c r="K8" s="129" t="s">
        <v>6</v>
      </c>
      <c r="L8" s="129"/>
      <c r="M8" s="129"/>
      <c r="N8" s="129"/>
      <c r="O8" s="129"/>
      <c r="P8" s="129"/>
    </row>
    <row r="9" spans="1:16" x14ac:dyDescent="0.3">
      <c r="B9" s="142" t="s">
        <v>7</v>
      </c>
      <c r="C9" s="142"/>
      <c r="D9" s="142"/>
      <c r="E9" s="142"/>
      <c r="F9" s="142"/>
      <c r="G9" s="142"/>
      <c r="H9" s="142"/>
      <c r="J9" s="3"/>
      <c r="K9" s="129"/>
      <c r="L9" s="129"/>
      <c r="M9" s="129"/>
      <c r="N9" s="129"/>
      <c r="O9" s="129"/>
      <c r="P9" s="129"/>
    </row>
    <row r="10" spans="1:16" s="9" customFormat="1" ht="12" x14ac:dyDescent="0.25">
      <c r="B10" s="10"/>
      <c r="C10" s="10"/>
      <c r="D10" s="10"/>
      <c r="E10" s="10"/>
      <c r="F10" s="10"/>
      <c r="G10" s="10"/>
      <c r="H10" s="10"/>
      <c r="J10" s="11"/>
      <c r="K10" s="129"/>
      <c r="L10" s="129"/>
      <c r="M10" s="129"/>
      <c r="N10" s="129"/>
      <c r="O10" s="129"/>
      <c r="P10" s="129"/>
    </row>
    <row r="11" spans="1:16" s="9" customFormat="1" ht="13.05" x14ac:dyDescent="0.3">
      <c r="B11" s="132" t="s">
        <v>8</v>
      </c>
      <c r="C11" s="132"/>
      <c r="D11" s="138"/>
      <c r="E11" s="138"/>
      <c r="F11" s="138"/>
      <c r="G11" s="138"/>
      <c r="H11" s="138"/>
      <c r="J11" s="11"/>
      <c r="K11" s="12" t="s">
        <v>9</v>
      </c>
      <c r="L11" s="13" t="s">
        <v>10</v>
      </c>
      <c r="M11" s="1"/>
      <c r="N11" s="14"/>
      <c r="O11" s="14"/>
      <c r="P11" s="14"/>
    </row>
    <row r="12" spans="1:16" s="9" customFormat="1" ht="13.05" x14ac:dyDescent="0.3">
      <c r="B12" s="15" t="s">
        <v>11</v>
      </c>
      <c r="C12" s="16"/>
      <c r="D12" s="143"/>
      <c r="E12" s="144"/>
      <c r="F12" s="144"/>
      <c r="G12" s="144"/>
      <c r="H12" s="145"/>
      <c r="J12" s="11"/>
      <c r="N12" s="17"/>
      <c r="O12" s="18"/>
      <c r="P12" s="18"/>
    </row>
    <row r="13" spans="1:16" s="9" customFormat="1" ht="13.05" x14ac:dyDescent="0.35">
      <c r="B13" s="132" t="s">
        <v>12</v>
      </c>
      <c r="C13" s="132"/>
      <c r="D13" s="138"/>
      <c r="E13" s="138"/>
      <c r="F13" s="138"/>
      <c r="G13" s="138"/>
      <c r="H13" s="138"/>
      <c r="J13" s="11"/>
      <c r="K13" s="130" t="s">
        <v>13</v>
      </c>
      <c r="L13" s="130"/>
      <c r="M13" s="130"/>
      <c r="N13" s="130"/>
      <c r="O13" s="130"/>
      <c r="P13" s="130"/>
    </row>
    <row r="14" spans="1:16" s="9" customFormat="1" ht="13.05" customHeight="1" x14ac:dyDescent="0.3">
      <c r="A14" s="1"/>
      <c r="B14" s="132" t="s">
        <v>14</v>
      </c>
      <c r="C14" s="132"/>
      <c r="D14" s="138"/>
      <c r="E14" s="138"/>
      <c r="F14" s="138"/>
      <c r="G14" s="138"/>
      <c r="H14" s="138"/>
      <c r="J14" s="11"/>
      <c r="K14" s="127" t="s">
        <v>15</v>
      </c>
      <c r="L14" s="127"/>
      <c r="M14" s="127"/>
      <c r="N14" s="127"/>
      <c r="O14" s="127"/>
      <c r="P14" s="127"/>
    </row>
    <row r="15" spans="1:16" ht="13.05" customHeight="1" x14ac:dyDescent="0.3">
      <c r="J15" s="3"/>
      <c r="K15" s="127"/>
      <c r="L15" s="127"/>
      <c r="M15" s="127"/>
      <c r="N15" s="127"/>
      <c r="O15" s="127"/>
      <c r="P15" s="127"/>
    </row>
    <row r="16" spans="1:16" ht="13.05" x14ac:dyDescent="0.3">
      <c r="B16" s="139" t="s">
        <v>16</v>
      </c>
      <c r="C16" s="140"/>
      <c r="D16" s="140"/>
      <c r="E16" s="140"/>
      <c r="F16" s="140"/>
      <c r="G16" s="140"/>
      <c r="H16" s="141"/>
      <c r="J16" s="3"/>
      <c r="K16" s="12" t="s">
        <v>9</v>
      </c>
      <c r="L16" s="13" t="s">
        <v>17</v>
      </c>
    </row>
    <row r="17" spans="1:16" ht="13.05" customHeight="1" x14ac:dyDescent="0.3">
      <c r="B17" s="136" t="s">
        <v>18</v>
      </c>
      <c r="C17" s="137"/>
      <c r="D17" s="137"/>
      <c r="E17" s="137"/>
      <c r="F17" s="137"/>
      <c r="G17" s="19" t="s">
        <v>19</v>
      </c>
      <c r="H17" s="20" t="s">
        <v>20</v>
      </c>
      <c r="J17" s="3"/>
    </row>
    <row r="18" spans="1:16" x14ac:dyDescent="0.3">
      <c r="B18" s="92" t="s">
        <v>21</v>
      </c>
      <c r="C18" s="108" t="s">
        <v>22</v>
      </c>
      <c r="D18" s="108"/>
      <c r="E18" s="108"/>
      <c r="F18" s="108"/>
      <c r="G18" s="110"/>
      <c r="H18" s="120" t="str" cm="1">
        <f t="array" ref="H18">_xlfn.IFS(OR(G18="No",G18="Blank"),"Eligible",G18="Yes","Ineligible",ISBLANK(G18),"")</f>
        <v/>
      </c>
      <c r="I18" s="3"/>
      <c r="J18" s="3"/>
      <c r="K18" s="21" t="s">
        <v>23</v>
      </c>
      <c r="L18" s="21"/>
      <c r="M18" s="21"/>
      <c r="N18" s="21"/>
      <c r="O18" s="21"/>
      <c r="P18" s="21"/>
    </row>
    <row r="19" spans="1:16" x14ac:dyDescent="0.3">
      <c r="B19" s="113"/>
      <c r="C19" s="109"/>
      <c r="D19" s="109"/>
      <c r="E19" s="109"/>
      <c r="F19" s="109"/>
      <c r="G19" s="111"/>
      <c r="H19" s="121"/>
      <c r="I19" s="3"/>
      <c r="J19" s="3"/>
      <c r="K19" s="127" t="s">
        <v>24</v>
      </c>
      <c r="L19" s="127"/>
      <c r="M19" s="127"/>
      <c r="N19" s="127"/>
      <c r="O19" s="127"/>
      <c r="P19" s="127"/>
    </row>
    <row r="20" spans="1:16" ht="13.05" customHeight="1" x14ac:dyDescent="0.3">
      <c r="B20" s="92" t="s">
        <v>25</v>
      </c>
      <c r="C20" s="108" t="s">
        <v>26</v>
      </c>
      <c r="D20" s="108"/>
      <c r="E20" s="108"/>
      <c r="F20" s="108"/>
      <c r="G20" s="110"/>
      <c r="H20" s="120" t="str" cm="1">
        <f t="array" ref="H20">_xlfn.IFS(OR(G20="No",G20="Blank"),"Eligible",G20="Yes","Ineligible",ISBLANK(G20),"")</f>
        <v/>
      </c>
      <c r="J20" s="3"/>
      <c r="K20" s="12" t="s">
        <v>9</v>
      </c>
      <c r="L20" s="13" t="s">
        <v>27</v>
      </c>
      <c r="N20" s="22"/>
      <c r="O20" s="22"/>
      <c r="P20" s="22"/>
    </row>
    <row r="21" spans="1:16" x14ac:dyDescent="0.3">
      <c r="B21" s="113"/>
      <c r="C21" s="109"/>
      <c r="D21" s="109"/>
      <c r="E21" s="109"/>
      <c r="F21" s="109"/>
      <c r="G21" s="111"/>
      <c r="H21" s="121"/>
      <c r="J21" s="3"/>
    </row>
    <row r="22" spans="1:16" x14ac:dyDescent="0.3">
      <c r="B22" s="122" t="s">
        <v>28</v>
      </c>
      <c r="C22" s="108" t="s">
        <v>29</v>
      </c>
      <c r="D22" s="108"/>
      <c r="E22" s="108"/>
      <c r="F22" s="108"/>
      <c r="G22" s="110"/>
      <c r="H22" s="120" t="str" cm="1">
        <f t="array" ref="H22">_xlfn.IFS(OR(G22="No",G22="N/A"),"Eligible",G22="Yes","Ineligible",ISBLANK(G22),"")</f>
        <v/>
      </c>
      <c r="J22" s="3"/>
      <c r="K22" s="130" t="s">
        <v>30</v>
      </c>
      <c r="L22" s="130"/>
      <c r="M22" s="130"/>
      <c r="N22" s="130"/>
      <c r="O22" s="130"/>
      <c r="P22" s="130"/>
    </row>
    <row r="23" spans="1:16" x14ac:dyDescent="0.3">
      <c r="B23" s="113"/>
      <c r="C23" s="109"/>
      <c r="D23" s="109"/>
      <c r="E23" s="109"/>
      <c r="F23" s="109"/>
      <c r="G23" s="111"/>
      <c r="H23" s="121"/>
      <c r="J23" s="3"/>
      <c r="K23" s="131" t="s">
        <v>31</v>
      </c>
      <c r="L23" s="131"/>
      <c r="M23" s="131"/>
      <c r="N23" s="131"/>
      <c r="O23" s="131"/>
      <c r="P23" s="131"/>
    </row>
    <row r="24" spans="1:16" x14ac:dyDescent="0.3">
      <c r="B24" s="122" t="s">
        <v>32</v>
      </c>
      <c r="C24" s="108" t="s">
        <v>33</v>
      </c>
      <c r="D24" s="108"/>
      <c r="E24" s="108"/>
      <c r="F24" s="108"/>
      <c r="G24" s="110"/>
      <c r="H24" s="120" t="str" cm="1">
        <f t="array" ref="H24">_xlfn.IFS(OR(G24="Yes",G24="N/A"),"Eligible",G24="No","Ineligible",ISBLANK(G24),"")</f>
        <v/>
      </c>
      <c r="J24" s="3"/>
      <c r="K24" s="12" t="s">
        <v>9</v>
      </c>
      <c r="L24" s="13" t="s">
        <v>34</v>
      </c>
    </row>
    <row r="25" spans="1:16" x14ac:dyDescent="0.3">
      <c r="B25" s="113"/>
      <c r="C25" s="109"/>
      <c r="D25" s="109"/>
      <c r="E25" s="109"/>
      <c r="F25" s="109"/>
      <c r="G25" s="111"/>
      <c r="H25" s="121"/>
      <c r="J25" s="3"/>
    </row>
    <row r="26" spans="1:16" ht="13.5" x14ac:dyDescent="0.35">
      <c r="B26" s="23"/>
      <c r="C26" s="23"/>
      <c r="D26" s="23"/>
      <c r="E26" s="23"/>
      <c r="J26" s="3"/>
      <c r="K26" s="130" t="s">
        <v>35</v>
      </c>
      <c r="L26" s="130"/>
      <c r="M26" s="130"/>
      <c r="N26" s="130"/>
      <c r="O26" s="130"/>
      <c r="P26" s="130"/>
    </row>
    <row r="27" spans="1:16" ht="13.05" customHeight="1" x14ac:dyDescent="0.3">
      <c r="A27" s="24"/>
      <c r="B27" s="139" t="s">
        <v>36</v>
      </c>
      <c r="C27" s="140"/>
      <c r="D27" s="140"/>
      <c r="E27" s="140"/>
      <c r="F27" s="140"/>
      <c r="G27" s="140"/>
      <c r="H27" s="141"/>
      <c r="J27" s="3"/>
      <c r="K27" s="165" t="s">
        <v>37</v>
      </c>
      <c r="L27" s="165"/>
      <c r="M27" s="165"/>
      <c r="N27" s="165"/>
      <c r="O27" s="165"/>
      <c r="P27" s="165"/>
    </row>
    <row r="28" spans="1:16" ht="13.05" x14ac:dyDescent="0.3">
      <c r="A28" s="25"/>
      <c r="B28" s="168" t="s">
        <v>38</v>
      </c>
      <c r="C28" s="169"/>
      <c r="D28" s="169"/>
      <c r="E28" s="169"/>
      <c r="F28" s="169"/>
      <c r="G28" s="26" t="s">
        <v>19</v>
      </c>
      <c r="H28" s="27" t="s">
        <v>39</v>
      </c>
      <c r="I28" s="24"/>
      <c r="J28" s="28"/>
      <c r="K28" s="29" t="s">
        <v>40</v>
      </c>
      <c r="L28" s="165" t="s">
        <v>41</v>
      </c>
      <c r="M28" s="165"/>
      <c r="N28" s="165" t="s">
        <v>42</v>
      </c>
      <c r="O28" s="165"/>
      <c r="P28" s="165"/>
    </row>
    <row r="29" spans="1:16" x14ac:dyDescent="0.3">
      <c r="A29" s="25"/>
      <c r="B29" s="116" t="s">
        <v>43</v>
      </c>
      <c r="C29" s="30" t="s">
        <v>135</v>
      </c>
      <c r="D29" s="30"/>
      <c r="E29" s="30"/>
      <c r="F29" s="30"/>
      <c r="G29" s="118"/>
      <c r="H29" s="125" t="str" cm="1">
        <f t="array" ref="H29">_xlfn.IFS(G29="Small",0,G29="Medium",10,G29="Large",20,ISBLANK(G29),"")</f>
        <v/>
      </c>
      <c r="I29" s="31"/>
      <c r="J29" s="32"/>
    </row>
    <row r="30" spans="1:16" x14ac:dyDescent="0.3">
      <c r="A30" s="25"/>
      <c r="B30" s="117"/>
      <c r="C30" s="9"/>
      <c r="D30" s="33"/>
      <c r="E30" s="33"/>
      <c r="F30" s="33"/>
      <c r="G30" s="119"/>
      <c r="H30" s="126"/>
      <c r="I30" s="34"/>
      <c r="J30" s="35"/>
      <c r="K30" s="130" t="s">
        <v>44</v>
      </c>
      <c r="L30" s="130"/>
      <c r="M30" s="130"/>
      <c r="N30" s="130"/>
      <c r="O30" s="130"/>
      <c r="P30" s="130"/>
    </row>
    <row r="31" spans="1:16" ht="13.05" customHeight="1" x14ac:dyDescent="0.3">
      <c r="A31" s="36"/>
      <c r="B31" s="146" t="s">
        <v>45</v>
      </c>
      <c r="C31" s="161" t="s">
        <v>46</v>
      </c>
      <c r="D31" s="161"/>
      <c r="E31" s="161"/>
      <c r="F31" s="161"/>
      <c r="G31" s="118"/>
      <c r="H31" s="125" t="str" cm="1">
        <f t="array" ref="H31">_xlfn.IFS(G31="Not Complex",0,G31="Slightly Complex",10,G31="Moderately Complex",20,G31="Highly Complex",30,ISBLANK(G31),"")</f>
        <v/>
      </c>
      <c r="I31" s="31"/>
      <c r="J31" s="32"/>
      <c r="K31" s="165" t="s">
        <v>47</v>
      </c>
      <c r="L31" s="165"/>
      <c r="M31" s="165"/>
      <c r="N31" s="165"/>
      <c r="O31" s="165"/>
      <c r="P31" s="165"/>
    </row>
    <row r="32" spans="1:16" ht="13.05" customHeight="1" x14ac:dyDescent="0.3">
      <c r="A32" s="37"/>
      <c r="B32" s="150"/>
      <c r="C32" s="162"/>
      <c r="D32" s="162"/>
      <c r="E32" s="162"/>
      <c r="F32" s="162"/>
      <c r="G32" s="119"/>
      <c r="H32" s="126"/>
      <c r="J32" s="3"/>
      <c r="K32" s="165"/>
      <c r="L32" s="165"/>
      <c r="M32" s="165"/>
      <c r="N32" s="165"/>
      <c r="O32" s="165"/>
      <c r="P32" s="165"/>
    </row>
    <row r="33" spans="1:16" x14ac:dyDescent="0.3">
      <c r="A33" s="37"/>
      <c r="B33" s="146" t="s">
        <v>48</v>
      </c>
      <c r="C33" s="123" t="s">
        <v>149</v>
      </c>
      <c r="D33" s="123"/>
      <c r="E33" s="123"/>
      <c r="F33" s="123"/>
      <c r="G33" s="118"/>
      <c r="H33" s="88" t="str" cm="1">
        <f t="array" ref="H33">_xlfn.IFS(G33="Yes",10,G33="No",0,ISBLANK(G33),"")</f>
        <v/>
      </c>
      <c r="I33" s="38"/>
      <c r="J33" s="39"/>
      <c r="K33" s="165"/>
      <c r="L33" s="165"/>
      <c r="M33" s="165"/>
      <c r="N33" s="165"/>
      <c r="O33" s="165"/>
      <c r="P33" s="165"/>
    </row>
    <row r="34" spans="1:16" x14ac:dyDescent="0.3">
      <c r="A34" s="37"/>
      <c r="B34" s="150"/>
      <c r="C34" s="124"/>
      <c r="D34" s="124"/>
      <c r="E34" s="124"/>
      <c r="F34" s="124"/>
      <c r="G34" s="119"/>
      <c r="H34" s="89"/>
      <c r="I34" s="38"/>
      <c r="J34" s="39"/>
      <c r="K34" s="166" t="s">
        <v>49</v>
      </c>
      <c r="L34" s="167"/>
      <c r="M34" s="167"/>
      <c r="N34" s="167"/>
      <c r="O34" s="167"/>
      <c r="P34" s="167"/>
    </row>
    <row r="35" spans="1:16" ht="13.05" x14ac:dyDescent="0.3">
      <c r="A35" s="37"/>
      <c r="B35" s="163" t="s">
        <v>50</v>
      </c>
      <c r="C35" s="164"/>
      <c r="D35" s="164"/>
      <c r="E35" s="164"/>
      <c r="F35" s="164"/>
      <c r="G35" s="26" t="s">
        <v>19</v>
      </c>
      <c r="H35" s="27" t="s">
        <v>39</v>
      </c>
      <c r="I35" s="38"/>
      <c r="J35" s="39"/>
      <c r="K35" s="166" t="s">
        <v>51</v>
      </c>
      <c r="L35" s="167"/>
      <c r="M35" s="167"/>
      <c r="N35" s="167"/>
      <c r="O35" s="167"/>
      <c r="P35" s="167"/>
    </row>
    <row r="36" spans="1:16" x14ac:dyDescent="0.3">
      <c r="A36" s="37"/>
      <c r="B36" s="101" t="s">
        <v>52</v>
      </c>
      <c r="C36" s="148" t="s">
        <v>53</v>
      </c>
      <c r="D36" s="148"/>
      <c r="E36" s="148"/>
      <c r="F36" s="148"/>
      <c r="G36" s="99"/>
      <c r="H36" s="88" t="str" cm="1">
        <f t="array" ref="H36">_xlfn.IFS(G36="Yes",35,G36="No",0,ISBLANK(G36),"")</f>
        <v/>
      </c>
      <c r="I36" s="38"/>
      <c r="J36" s="39"/>
      <c r="K36" s="166" t="s">
        <v>54</v>
      </c>
      <c r="L36" s="167"/>
      <c r="M36" s="167"/>
      <c r="N36" s="167"/>
      <c r="O36" s="167"/>
      <c r="P36" s="167"/>
    </row>
    <row r="37" spans="1:16" x14ac:dyDescent="0.3">
      <c r="A37" s="37"/>
      <c r="B37" s="102"/>
      <c r="C37" s="149"/>
      <c r="D37" s="149"/>
      <c r="E37" s="149"/>
      <c r="F37" s="149"/>
      <c r="G37" s="100"/>
      <c r="H37" s="89"/>
      <c r="I37" s="38"/>
      <c r="J37" s="39"/>
      <c r="K37" s="166" t="s">
        <v>55</v>
      </c>
      <c r="L37" s="166"/>
      <c r="M37" s="166"/>
      <c r="N37" s="166"/>
      <c r="O37" s="166"/>
      <c r="P37" s="166"/>
    </row>
    <row r="38" spans="1:16" x14ac:dyDescent="0.3">
      <c r="A38" s="37"/>
      <c r="B38" s="151" t="s">
        <v>56</v>
      </c>
      <c r="C38" s="123" t="s">
        <v>57</v>
      </c>
      <c r="D38" s="123"/>
      <c r="E38" s="123"/>
      <c r="F38" s="123"/>
      <c r="G38" s="99"/>
      <c r="H38" s="125" t="str" cm="1">
        <f t="array" ref="H38">_xlfn.IFS(OR(G38="Yes",G36="Yes"),0,G38="No",15,ISBLANK(G38),"")</f>
        <v/>
      </c>
      <c r="I38" s="38"/>
      <c r="J38" s="39"/>
      <c r="K38" s="166" t="s">
        <v>58</v>
      </c>
      <c r="L38" s="166"/>
      <c r="M38" s="166"/>
      <c r="N38" s="166"/>
      <c r="O38" s="166"/>
      <c r="P38" s="166"/>
    </row>
    <row r="39" spans="1:16" x14ac:dyDescent="0.3">
      <c r="A39" s="24"/>
      <c r="B39" s="152"/>
      <c r="C39" s="124"/>
      <c r="D39" s="124"/>
      <c r="E39" s="124"/>
      <c r="F39" s="124"/>
      <c r="G39" s="100"/>
      <c r="H39" s="126"/>
      <c r="I39" s="38"/>
      <c r="J39" s="39"/>
    </row>
    <row r="40" spans="1:16" x14ac:dyDescent="0.3">
      <c r="A40" s="25"/>
      <c r="B40" s="151" t="s">
        <v>59</v>
      </c>
      <c r="C40" s="103" t="s">
        <v>60</v>
      </c>
      <c r="D40" s="103"/>
      <c r="E40" s="103"/>
      <c r="F40" s="103"/>
      <c r="G40" s="99"/>
      <c r="H40" s="125" t="str" cm="1">
        <f t="array" ref="H40">_xlfn.IFS(OR(G36="Yes",G40="Minor"),0,G40="Moderate",15,G40="Severe",30,ISBLANK(G40),"")</f>
        <v/>
      </c>
      <c r="I40" s="24"/>
      <c r="J40" s="28"/>
      <c r="K40" s="130" t="s">
        <v>61</v>
      </c>
      <c r="L40" s="130"/>
      <c r="M40" s="130"/>
      <c r="N40" s="130"/>
      <c r="O40" s="130"/>
      <c r="P40" s="130"/>
    </row>
    <row r="41" spans="1:16" ht="13.05" customHeight="1" x14ac:dyDescent="0.3">
      <c r="A41" s="36"/>
      <c r="B41" s="152"/>
      <c r="C41" s="104"/>
      <c r="D41" s="104"/>
      <c r="E41" s="104"/>
      <c r="F41" s="104"/>
      <c r="G41" s="100"/>
      <c r="H41" s="126"/>
      <c r="I41" s="31"/>
      <c r="J41" s="32"/>
      <c r="K41" s="170" t="s">
        <v>62</v>
      </c>
      <c r="L41" s="170"/>
      <c r="M41" s="170"/>
      <c r="N41" s="170"/>
      <c r="O41" s="170"/>
      <c r="P41" s="170"/>
    </row>
    <row r="42" spans="1:16" x14ac:dyDescent="0.3">
      <c r="A42" s="36"/>
      <c r="B42" s="92" t="s">
        <v>63</v>
      </c>
      <c r="C42" s="90" t="s">
        <v>64</v>
      </c>
      <c r="D42" s="90"/>
      <c r="E42" s="90"/>
      <c r="F42" s="90"/>
      <c r="G42" s="99"/>
      <c r="H42" s="88" t="str" cm="1">
        <f t="array" ref="H42">_xlfn.IFS(G42="Yes",0,G42="No",10,ISBLANK(G42),"")</f>
        <v/>
      </c>
      <c r="I42" s="17"/>
      <c r="J42" s="40"/>
      <c r="K42" s="170"/>
      <c r="L42" s="170"/>
      <c r="M42" s="170"/>
      <c r="N42" s="170"/>
      <c r="O42" s="170"/>
      <c r="P42" s="170"/>
    </row>
    <row r="43" spans="1:16" x14ac:dyDescent="0.3">
      <c r="A43" s="36"/>
      <c r="B43" s="93"/>
      <c r="C43" s="91"/>
      <c r="D43" s="91"/>
      <c r="E43" s="91"/>
      <c r="F43" s="91"/>
      <c r="G43" s="100"/>
      <c r="H43" s="89"/>
      <c r="I43" s="17"/>
      <c r="J43" s="40"/>
      <c r="K43" s="171" t="s">
        <v>65</v>
      </c>
      <c r="L43" s="171"/>
      <c r="M43" s="171"/>
      <c r="N43" s="171"/>
      <c r="O43" s="171"/>
      <c r="P43" s="171"/>
    </row>
    <row r="44" spans="1:16" x14ac:dyDescent="0.3">
      <c r="B44" s="92" t="s">
        <v>66</v>
      </c>
      <c r="C44" s="97" t="s">
        <v>67</v>
      </c>
      <c r="D44" s="97"/>
      <c r="E44" s="97"/>
      <c r="F44" s="97"/>
      <c r="G44" s="99"/>
      <c r="H44" s="88" t="str" cm="1">
        <f t="array" ref="H44">_xlfn.IFS(G44="Yes",0,G44="No",20,ISBLANK(G44),"")</f>
        <v/>
      </c>
      <c r="I44" s="17"/>
      <c r="J44" s="40"/>
      <c r="K44" s="171"/>
      <c r="L44" s="171"/>
      <c r="M44" s="171"/>
      <c r="N44" s="171"/>
      <c r="O44" s="171"/>
      <c r="P44" s="171"/>
    </row>
    <row r="45" spans="1:16" x14ac:dyDescent="0.3">
      <c r="B45" s="93"/>
      <c r="C45" s="98"/>
      <c r="D45" s="98"/>
      <c r="E45" s="98"/>
      <c r="F45" s="98"/>
      <c r="G45" s="100"/>
      <c r="H45" s="89"/>
      <c r="J45" s="3"/>
      <c r="K45" s="172" t="s">
        <v>68</v>
      </c>
      <c r="L45" s="172"/>
      <c r="M45" s="172"/>
      <c r="N45" s="172"/>
      <c r="O45" s="172"/>
      <c r="P45" s="172"/>
    </row>
    <row r="46" spans="1:16" x14ac:dyDescent="0.3">
      <c r="A46" s="36"/>
      <c r="B46" s="41" t="s">
        <v>69</v>
      </c>
      <c r="C46" s="97" t="s">
        <v>70</v>
      </c>
      <c r="D46" s="97"/>
      <c r="E46" s="97"/>
      <c r="F46" s="97"/>
      <c r="G46" s="159"/>
      <c r="H46" s="88" t="str" cm="1">
        <f t="array" ref="H46">_xlfn.IFS(G46="No changes",0,G46="Minor changes",5,G46="Significant changes",10,ISBLANK(G46),"")</f>
        <v/>
      </c>
      <c r="J46" s="3"/>
      <c r="K46" s="172"/>
      <c r="L46" s="172"/>
      <c r="M46" s="172"/>
      <c r="N46" s="172"/>
      <c r="O46" s="172"/>
      <c r="P46" s="172"/>
    </row>
    <row r="47" spans="1:16" ht="13.05" customHeight="1" x14ac:dyDescent="0.3">
      <c r="A47" s="25"/>
      <c r="B47" s="42"/>
      <c r="C47" s="98"/>
      <c r="D47" s="98"/>
      <c r="E47" s="98"/>
      <c r="F47" s="98"/>
      <c r="G47" s="160"/>
      <c r="H47" s="89"/>
      <c r="I47" s="17"/>
      <c r="J47" s="40"/>
      <c r="K47" s="172" t="s">
        <v>71</v>
      </c>
      <c r="L47" s="172"/>
      <c r="M47" s="172"/>
      <c r="N47" s="172"/>
      <c r="O47" s="172"/>
      <c r="P47" s="172"/>
    </row>
    <row r="48" spans="1:16" x14ac:dyDescent="0.3">
      <c r="A48" s="25"/>
      <c r="B48" s="43" t="s">
        <v>72</v>
      </c>
      <c r="C48" s="44"/>
      <c r="D48" s="44"/>
      <c r="E48" s="44"/>
      <c r="F48" s="44"/>
      <c r="G48" s="26" t="s">
        <v>19</v>
      </c>
      <c r="H48" s="27" t="s">
        <v>39</v>
      </c>
      <c r="I48" s="31"/>
      <c r="J48" s="32"/>
      <c r="K48" s="172"/>
      <c r="L48" s="172"/>
      <c r="M48" s="172"/>
      <c r="N48" s="172"/>
      <c r="O48" s="172"/>
      <c r="P48" s="172"/>
    </row>
    <row r="49" spans="1:21" ht="13.05" customHeight="1" x14ac:dyDescent="0.3">
      <c r="A49" s="25"/>
      <c r="B49" s="92" t="s">
        <v>73</v>
      </c>
      <c r="C49" s="103" t="s">
        <v>74</v>
      </c>
      <c r="D49" s="103"/>
      <c r="E49" s="103"/>
      <c r="F49" s="103"/>
      <c r="G49" s="99"/>
      <c r="H49" s="114"/>
      <c r="I49" s="31"/>
      <c r="J49" s="32"/>
      <c r="K49" s="45"/>
      <c r="L49" s="45"/>
      <c r="M49" s="45"/>
      <c r="N49" s="45"/>
      <c r="O49" s="45"/>
      <c r="P49" s="45"/>
      <c r="R49" s="46"/>
    </row>
    <row r="50" spans="1:21" x14ac:dyDescent="0.3">
      <c r="A50" s="25"/>
      <c r="B50" s="113"/>
      <c r="C50" s="104"/>
      <c r="D50" s="104"/>
      <c r="E50" s="104"/>
      <c r="F50" s="104"/>
      <c r="G50" s="100"/>
      <c r="H50" s="115"/>
      <c r="I50" s="31"/>
      <c r="J50" s="32"/>
      <c r="K50" s="130" t="s">
        <v>75</v>
      </c>
      <c r="L50" s="130"/>
      <c r="M50" s="130"/>
      <c r="N50" s="130"/>
      <c r="O50" s="130"/>
      <c r="P50" s="130"/>
      <c r="R50" s="46"/>
    </row>
    <row r="51" spans="1:21" ht="13.5" customHeight="1" x14ac:dyDescent="0.3">
      <c r="A51" s="25"/>
      <c r="B51" s="105" t="s">
        <v>76</v>
      </c>
      <c r="C51" s="103" t="s">
        <v>77</v>
      </c>
      <c r="D51" s="103"/>
      <c r="E51" s="103"/>
      <c r="F51" s="103"/>
      <c r="G51" s="99"/>
      <c r="H51" s="88" t="str" cm="1">
        <f t="array" ref="H51">_xlfn.IFS(OR(G51="No", G49="No"),0,G51="Yes",30,ISBLANK(G51),"")</f>
        <v/>
      </c>
      <c r="I51" s="47"/>
      <c r="J51" s="32"/>
      <c r="K51" s="131" t="s">
        <v>78</v>
      </c>
      <c r="L51" s="131"/>
      <c r="M51" s="131"/>
      <c r="N51" s="131"/>
      <c r="O51" s="131"/>
      <c r="P51" s="131"/>
      <c r="R51" s="48"/>
    </row>
    <row r="52" spans="1:21" ht="13.05" customHeight="1" x14ac:dyDescent="0.3">
      <c r="A52" s="37"/>
      <c r="B52" s="106"/>
      <c r="C52" s="107"/>
      <c r="D52" s="107"/>
      <c r="E52" s="107"/>
      <c r="F52" s="107"/>
      <c r="G52" s="94"/>
      <c r="H52" s="96"/>
      <c r="I52" s="47"/>
      <c r="J52" s="32"/>
      <c r="K52" s="176" t="s">
        <v>79</v>
      </c>
      <c r="L52" s="176"/>
      <c r="M52" s="176"/>
      <c r="N52" s="176"/>
      <c r="O52" s="176"/>
      <c r="P52" s="176"/>
      <c r="R52" s="193"/>
      <c r="S52" s="193"/>
      <c r="T52" s="193"/>
      <c r="U52" s="193"/>
    </row>
    <row r="53" spans="1:21" ht="13.5" customHeight="1" x14ac:dyDescent="0.3">
      <c r="A53" s="25"/>
      <c r="B53" s="105" t="s">
        <v>80</v>
      </c>
      <c r="C53" s="103" t="s">
        <v>81</v>
      </c>
      <c r="D53" s="103"/>
      <c r="E53" s="103"/>
      <c r="F53" s="103"/>
      <c r="G53" s="99"/>
      <c r="H53" s="88" t="str" cm="1">
        <f t="array" ref="H53">_xlfn.IFS(OR(G53="No",G49="No"),0,G53="Yes",20,ISBLANK(G53),"")</f>
        <v/>
      </c>
      <c r="I53" s="47"/>
      <c r="J53" s="49"/>
      <c r="K53" s="176" t="s">
        <v>82</v>
      </c>
      <c r="L53" s="176"/>
      <c r="M53" s="176"/>
      <c r="N53" s="176"/>
      <c r="O53" s="176"/>
      <c r="P53" s="176"/>
      <c r="R53" s="193"/>
      <c r="S53" s="193"/>
      <c r="T53" s="193"/>
      <c r="U53" s="193"/>
    </row>
    <row r="54" spans="1:21" ht="13.05" customHeight="1" x14ac:dyDescent="0.3">
      <c r="A54" s="37"/>
      <c r="B54" s="213"/>
      <c r="C54" s="214"/>
      <c r="D54" s="214"/>
      <c r="E54" s="214"/>
      <c r="F54" s="214"/>
      <c r="G54" s="95"/>
      <c r="H54" s="153"/>
      <c r="I54" s="47"/>
      <c r="J54" s="3"/>
      <c r="K54" s="176"/>
      <c r="L54" s="176"/>
      <c r="M54" s="176"/>
      <c r="N54" s="176"/>
      <c r="O54" s="176"/>
      <c r="P54" s="176"/>
      <c r="R54" s="50"/>
    </row>
    <row r="55" spans="1:21" ht="13.5" customHeight="1" x14ac:dyDescent="0.3">
      <c r="B55" s="155" t="s">
        <v>83</v>
      </c>
      <c r="C55" s="157" t="s">
        <v>84</v>
      </c>
      <c r="D55" s="157"/>
      <c r="E55" s="157"/>
      <c r="F55" s="157"/>
      <c r="G55" s="158"/>
      <c r="H55" s="112" t="str" cm="1">
        <f t="array" ref="H55">_xlfn.IFS(AND(G51="No",G53="No"),0,OR(G55="Yes",G49="No",G53="No"),0,G55="No",30,ISBLANK(G55),"")</f>
        <v/>
      </c>
      <c r="I55" s="47"/>
      <c r="J55" s="49"/>
      <c r="K55" s="176"/>
      <c r="L55" s="176"/>
      <c r="M55" s="176"/>
      <c r="N55" s="176"/>
      <c r="O55" s="176"/>
      <c r="P55" s="176"/>
      <c r="R55" s="50"/>
    </row>
    <row r="56" spans="1:21" ht="13.05" customHeight="1" x14ac:dyDescent="0.3">
      <c r="A56" s="24"/>
      <c r="B56" s="156"/>
      <c r="C56" s="104"/>
      <c r="D56" s="104"/>
      <c r="E56" s="104"/>
      <c r="F56" s="104"/>
      <c r="G56" s="100"/>
      <c r="H56" s="89"/>
      <c r="I56" s="31"/>
      <c r="J56" s="32"/>
      <c r="K56" s="174" t="s">
        <v>85</v>
      </c>
      <c r="L56" s="174"/>
      <c r="M56" s="174"/>
      <c r="N56" s="174"/>
      <c r="O56" s="174"/>
      <c r="P56" s="174"/>
      <c r="R56" s="50"/>
    </row>
    <row r="57" spans="1:21" x14ac:dyDescent="0.3">
      <c r="A57" s="24"/>
      <c r="B57" s="70" t="s">
        <v>86</v>
      </c>
      <c r="C57" s="71"/>
      <c r="D57" s="71"/>
      <c r="E57" s="71"/>
      <c r="F57" s="71"/>
      <c r="G57" s="26" t="s">
        <v>19</v>
      </c>
      <c r="H57" s="27" t="s">
        <v>39</v>
      </c>
      <c r="I57" s="24"/>
      <c r="J57" s="28"/>
      <c r="K57" s="174"/>
      <c r="L57" s="174"/>
      <c r="M57" s="174"/>
      <c r="N57" s="174"/>
      <c r="O57" s="174"/>
      <c r="P57" s="174"/>
    </row>
    <row r="58" spans="1:21" ht="14.4" thickBot="1" x14ac:dyDescent="0.35">
      <c r="A58" s="24"/>
      <c r="B58" s="146" t="s">
        <v>87</v>
      </c>
      <c r="C58" s="123" t="s">
        <v>88</v>
      </c>
      <c r="D58" s="123"/>
      <c r="E58" s="123"/>
      <c r="F58" s="123"/>
      <c r="G58" s="99"/>
      <c r="H58" s="88" t="str" cm="1">
        <f t="array" ref="H58">_xlfn.IFS(G58="Yes",0,G58="No",20,ISBLANK(G58),"")</f>
        <v/>
      </c>
      <c r="I58" s="24"/>
      <c r="J58" s="28"/>
      <c r="K58" s="175"/>
      <c r="L58" s="175"/>
      <c r="M58" s="175"/>
      <c r="N58" s="175"/>
      <c r="O58" s="175"/>
      <c r="P58" s="175"/>
    </row>
    <row r="59" spans="1:21" ht="14.4" thickTop="1" x14ac:dyDescent="0.3">
      <c r="A59" s="24"/>
      <c r="B59" s="147"/>
      <c r="C59" s="194"/>
      <c r="D59" s="194"/>
      <c r="E59" s="194"/>
      <c r="F59" s="194"/>
      <c r="G59" s="95"/>
      <c r="H59" s="96"/>
      <c r="I59" s="24"/>
      <c r="J59" s="28"/>
      <c r="K59" s="38"/>
    </row>
    <row r="60" spans="1:21" ht="13.05" customHeight="1" x14ac:dyDescent="0.3">
      <c r="A60" s="24"/>
      <c r="B60" s="105" t="s">
        <v>89</v>
      </c>
      <c r="C60" s="103" t="s">
        <v>90</v>
      </c>
      <c r="D60" s="103"/>
      <c r="E60" s="103"/>
      <c r="F60" s="103"/>
      <c r="G60" s="94"/>
      <c r="H60" s="88" t="str" cm="1">
        <f t="array" ref="H60">_xlfn.IFS(G58="No",0,G60="Yes",0,G60="No",10,ISBLANK(G60),"")</f>
        <v/>
      </c>
      <c r="I60" s="24"/>
      <c r="J60" s="28"/>
      <c r="K60" s="130" t="s">
        <v>91</v>
      </c>
      <c r="L60" s="130"/>
      <c r="M60" s="130"/>
      <c r="N60" s="130"/>
      <c r="O60" s="130"/>
      <c r="P60" s="130"/>
    </row>
    <row r="61" spans="1:21" x14ac:dyDescent="0.3">
      <c r="B61" s="154"/>
      <c r="C61" s="104"/>
      <c r="D61" s="104"/>
      <c r="E61" s="104"/>
      <c r="F61" s="104"/>
      <c r="G61" s="95"/>
      <c r="H61" s="96"/>
      <c r="I61" s="24"/>
      <c r="J61" s="28"/>
      <c r="K61" s="165" t="s">
        <v>94</v>
      </c>
      <c r="L61" s="165"/>
      <c r="M61" s="165"/>
      <c r="N61" s="165"/>
      <c r="O61" s="165"/>
      <c r="P61" s="165"/>
    </row>
    <row r="62" spans="1:21" x14ac:dyDescent="0.3">
      <c r="B62" s="51" t="s">
        <v>92</v>
      </c>
      <c r="C62" s="103" t="s">
        <v>93</v>
      </c>
      <c r="D62" s="103"/>
      <c r="E62" s="103"/>
      <c r="F62" s="103"/>
      <c r="G62" s="94"/>
      <c r="H62" s="88" t="str" cm="1">
        <f t="array" ref="H62">_xlfn.IFS(G62="Yes",0,G62="Not Applicable",0,G62="No",10,ISBLANK(G62),"")</f>
        <v/>
      </c>
      <c r="J62" s="3"/>
      <c r="K62" s="165"/>
      <c r="L62" s="165"/>
      <c r="M62" s="165"/>
      <c r="N62" s="165"/>
      <c r="O62" s="165"/>
      <c r="P62" s="165"/>
    </row>
    <row r="63" spans="1:21" ht="13.05" customHeight="1" x14ac:dyDescent="0.3">
      <c r="B63" s="52"/>
      <c r="C63" s="107"/>
      <c r="D63" s="107"/>
      <c r="E63" s="107"/>
      <c r="F63" s="107"/>
      <c r="G63" s="94"/>
      <c r="H63" s="96"/>
      <c r="J63" s="3"/>
      <c r="K63" s="165"/>
      <c r="L63" s="165"/>
      <c r="M63" s="165"/>
      <c r="N63" s="165"/>
      <c r="O63" s="165"/>
      <c r="P63" s="165"/>
    </row>
    <row r="64" spans="1:21" x14ac:dyDescent="0.3">
      <c r="B64" s="81" t="s">
        <v>136</v>
      </c>
      <c r="C64" s="53"/>
      <c r="D64" s="54"/>
      <c r="E64" s="54"/>
      <c r="F64" s="54"/>
      <c r="G64" s="55" t="s">
        <v>19</v>
      </c>
      <c r="H64" s="56" t="s">
        <v>39</v>
      </c>
      <c r="J64" s="3"/>
      <c r="K64" s="165"/>
      <c r="L64" s="165"/>
      <c r="M64" s="165"/>
      <c r="N64" s="165"/>
      <c r="O64" s="165"/>
      <c r="P64" s="165"/>
    </row>
    <row r="65" spans="1:16" ht="13.05" customHeight="1" x14ac:dyDescent="0.3">
      <c r="B65" s="41" t="s">
        <v>95</v>
      </c>
      <c r="C65" s="229" t="s">
        <v>139</v>
      </c>
      <c r="D65" s="229"/>
      <c r="E65" s="229"/>
      <c r="F65" s="229"/>
      <c r="G65" s="99"/>
      <c r="H65" s="88" t="str" cm="1">
        <f t="array" ref="H65">_xlfn.IFS(OR(G65="Yes",G65="Not Applicable"),0,G65="No",15,ISBLANK(G65),"")</f>
        <v/>
      </c>
      <c r="J65" s="3"/>
      <c r="K65" s="167" t="s">
        <v>97</v>
      </c>
      <c r="L65" s="167"/>
      <c r="M65" s="167"/>
      <c r="N65" s="167"/>
      <c r="O65" s="167"/>
      <c r="P65" s="167"/>
    </row>
    <row r="66" spans="1:16" ht="14.4" thickBot="1" x14ac:dyDescent="0.35">
      <c r="B66" s="42"/>
      <c r="C66" s="230"/>
      <c r="D66" s="230"/>
      <c r="E66" s="230"/>
      <c r="F66" s="230"/>
      <c r="G66" s="100"/>
      <c r="H66" s="89"/>
      <c r="J66" s="3"/>
      <c r="K66" s="173" t="s">
        <v>100</v>
      </c>
      <c r="L66" s="173"/>
      <c r="M66" s="173"/>
      <c r="N66" s="173"/>
      <c r="O66" s="173"/>
      <c r="P66" s="173"/>
    </row>
    <row r="67" spans="1:16" ht="14.4" thickTop="1" x14ac:dyDescent="0.3">
      <c r="B67" s="82" t="s">
        <v>98</v>
      </c>
      <c r="C67" s="97" t="s">
        <v>96</v>
      </c>
      <c r="D67" s="97"/>
      <c r="E67" s="97"/>
      <c r="F67" s="97"/>
      <c r="G67" s="99"/>
      <c r="H67" s="88" t="str" cm="1">
        <f t="array" ref="H67">_xlfn.IFS(G67="Yes",0,G67="No",10,ISBLANK(G67),"")</f>
        <v/>
      </c>
      <c r="J67" s="3"/>
    </row>
    <row r="68" spans="1:16" x14ac:dyDescent="0.3">
      <c r="B68" s="83"/>
      <c r="C68" s="98"/>
      <c r="D68" s="98"/>
      <c r="E68" s="98"/>
      <c r="F68" s="98"/>
      <c r="G68" s="100"/>
      <c r="H68" s="89"/>
      <c r="J68" s="3"/>
      <c r="K68" s="182" t="s">
        <v>143</v>
      </c>
      <c r="L68" s="182"/>
      <c r="M68" s="182"/>
      <c r="N68" s="182"/>
      <c r="O68" s="182"/>
      <c r="P68" s="182"/>
    </row>
    <row r="69" spans="1:16" ht="13.05" customHeight="1" x14ac:dyDescent="0.3">
      <c r="B69" s="82" t="s">
        <v>101</v>
      </c>
      <c r="C69" s="97" t="s">
        <v>99</v>
      </c>
      <c r="D69" s="97"/>
      <c r="E69" s="97"/>
      <c r="F69" s="97"/>
      <c r="G69" s="99"/>
      <c r="H69" s="88" t="str" cm="1">
        <f t="array" ref="H69">_xlfn.IFS(G69="Yes",0,G69="No",20,ISBLANK(G69),"")</f>
        <v/>
      </c>
      <c r="J69" s="3"/>
      <c r="K69" s="127" t="s">
        <v>147</v>
      </c>
      <c r="L69" s="127"/>
      <c r="M69" s="127"/>
      <c r="N69" s="127"/>
      <c r="O69" s="127"/>
      <c r="P69" s="127"/>
    </row>
    <row r="70" spans="1:16" ht="13.05" customHeight="1" x14ac:dyDescent="0.3">
      <c r="B70" s="83"/>
      <c r="C70" s="98"/>
      <c r="D70" s="98"/>
      <c r="E70" s="98"/>
      <c r="F70" s="98"/>
      <c r="G70" s="100"/>
      <c r="H70" s="89"/>
      <c r="J70" s="3"/>
      <c r="K70" s="127"/>
      <c r="L70" s="127"/>
      <c r="M70" s="127"/>
      <c r="N70" s="127"/>
      <c r="O70" s="127"/>
      <c r="P70" s="127"/>
    </row>
    <row r="71" spans="1:16" ht="13.05" customHeight="1" x14ac:dyDescent="0.3">
      <c r="B71" s="79" t="s">
        <v>102</v>
      </c>
      <c r="C71" s="251" t="s">
        <v>137</v>
      </c>
      <c r="D71" s="251"/>
      <c r="E71" s="251"/>
      <c r="F71" s="251"/>
      <c r="G71" s="99"/>
      <c r="H71" s="88" t="str" cm="1">
        <f t="array" ref="H71">_xlfn.IFS(OR(G71="Yes",G71="Not Applicable"),0,G71="No",5,ISBLANK(G71),"")</f>
        <v/>
      </c>
      <c r="J71" s="3"/>
      <c r="K71" s="127"/>
      <c r="L71" s="127"/>
      <c r="M71" s="127"/>
      <c r="N71" s="127"/>
      <c r="O71" s="127"/>
      <c r="P71" s="127"/>
    </row>
    <row r="72" spans="1:16" x14ac:dyDescent="0.3">
      <c r="B72" s="80"/>
      <c r="C72" s="98"/>
      <c r="D72" s="98"/>
      <c r="E72" s="98"/>
      <c r="F72" s="98"/>
      <c r="G72" s="100"/>
      <c r="H72" s="89"/>
      <c r="J72" s="3"/>
      <c r="K72" s="127"/>
      <c r="L72" s="127"/>
      <c r="M72" s="127"/>
      <c r="N72" s="127"/>
      <c r="O72" s="127"/>
      <c r="P72" s="127"/>
    </row>
    <row r="73" spans="1:16" ht="13.05" customHeight="1" x14ac:dyDescent="0.3">
      <c r="B73" s="122" t="s">
        <v>133</v>
      </c>
      <c r="C73" s="97" t="s">
        <v>103</v>
      </c>
      <c r="D73" s="97"/>
      <c r="E73" s="97"/>
      <c r="F73" s="97"/>
      <c r="G73" s="99"/>
      <c r="H73" s="88" t="str" cm="1">
        <f t="array" ref="H73">_xlfn.IFS(G73="Yes",0,G73="No",10,ISBLANK(G73),"")</f>
        <v/>
      </c>
      <c r="J73" s="3"/>
      <c r="K73" s="58" t="s">
        <v>9</v>
      </c>
      <c r="L73" s="85" t="s">
        <v>144</v>
      </c>
      <c r="M73" s="86" t="s">
        <v>145</v>
      </c>
      <c r="N73" s="241" t="s">
        <v>146</v>
      </c>
      <c r="O73" s="241"/>
      <c r="P73" s="8"/>
    </row>
    <row r="74" spans="1:16" x14ac:dyDescent="0.3">
      <c r="A74" s="24"/>
      <c r="B74" s="113"/>
      <c r="C74" s="98"/>
      <c r="D74" s="98"/>
      <c r="E74" s="98"/>
      <c r="F74" s="98"/>
      <c r="G74" s="100"/>
      <c r="H74" s="89"/>
      <c r="J74" s="3"/>
      <c r="K74" s="84"/>
      <c r="L74" s="84"/>
      <c r="M74" s="84"/>
      <c r="N74" s="84"/>
      <c r="O74" s="84"/>
      <c r="P74" s="84"/>
    </row>
    <row r="75" spans="1:16" x14ac:dyDescent="0.3">
      <c r="I75" s="24"/>
      <c r="J75" s="28"/>
      <c r="K75" s="182" t="s">
        <v>142</v>
      </c>
      <c r="L75" s="182"/>
      <c r="M75" s="182"/>
      <c r="N75" s="182"/>
      <c r="O75" s="182"/>
      <c r="P75" s="182"/>
    </row>
    <row r="76" spans="1:16" x14ac:dyDescent="0.3">
      <c r="B76" s="215" t="s">
        <v>1</v>
      </c>
      <c r="C76" s="216"/>
      <c r="D76" s="216"/>
      <c r="E76" s="216"/>
      <c r="F76" s="216"/>
      <c r="G76" s="216" t="s">
        <v>106</v>
      </c>
      <c r="H76" s="219"/>
      <c r="J76" s="3"/>
      <c r="K76" s="165" t="s">
        <v>104</v>
      </c>
      <c r="L76" s="165"/>
      <c r="M76" s="165"/>
      <c r="N76" s="165"/>
      <c r="O76" s="165"/>
      <c r="P76" s="165"/>
    </row>
    <row r="77" spans="1:16" x14ac:dyDescent="0.3">
      <c r="B77" s="217"/>
      <c r="C77" s="218"/>
      <c r="D77" s="218"/>
      <c r="E77" s="218"/>
      <c r="F77" s="218"/>
      <c r="G77" s="218"/>
      <c r="H77" s="220"/>
      <c r="J77" s="3"/>
      <c r="K77" s="165"/>
      <c r="L77" s="165"/>
      <c r="M77" s="165"/>
      <c r="N77" s="165"/>
      <c r="O77" s="165"/>
      <c r="P77" s="165"/>
    </row>
    <row r="78" spans="1:16" x14ac:dyDescent="0.3">
      <c r="B78" s="221" t="str" cm="1">
        <f t="array" ref="B78">_xlfn.IFS(COUNTIF(H18:H25,"Ineligible")&lt;&gt;0,"Ineligible",G78="N/A","Please complete all yellow cells.",G78&lt;=50, "Low", AND(G78&gt;50,G78&lt;90),"Moderate",G78&gt;=90,"High")</f>
        <v>Please complete all yellow cells.</v>
      </c>
      <c r="C78" s="222"/>
      <c r="D78" s="222"/>
      <c r="E78" s="222"/>
      <c r="F78" s="222"/>
      <c r="G78" s="225" t="str">
        <f>IF(COUNT(H65:H74,H58:H63,H51:H56,H36:H47,H29:H34)&gt;=17,SUM(H29:H74),"N/A")</f>
        <v>N/A</v>
      </c>
      <c r="H78" s="226"/>
      <c r="J78" s="3"/>
      <c r="K78" s="171" t="s">
        <v>105</v>
      </c>
      <c r="L78" s="171"/>
      <c r="M78" s="171"/>
      <c r="N78" s="171"/>
      <c r="O78" s="171"/>
      <c r="P78" s="171"/>
    </row>
    <row r="79" spans="1:16" x14ac:dyDescent="0.3">
      <c r="B79" s="223"/>
      <c r="C79" s="224"/>
      <c r="D79" s="224"/>
      <c r="E79" s="224"/>
      <c r="F79" s="224"/>
      <c r="G79" s="227"/>
      <c r="H79" s="228"/>
      <c r="J79" s="3"/>
      <c r="K79" s="198" t="s">
        <v>107</v>
      </c>
      <c r="L79" s="198"/>
      <c r="M79" s="198"/>
      <c r="N79" s="198"/>
      <c r="O79" s="198"/>
      <c r="P79" s="198"/>
    </row>
    <row r="80" spans="1:16" x14ac:dyDescent="0.3">
      <c r="J80" s="3"/>
      <c r="K80" s="174" t="s">
        <v>108</v>
      </c>
      <c r="L80" s="174"/>
      <c r="M80" s="174"/>
      <c r="N80" s="174"/>
      <c r="O80" s="174"/>
      <c r="P80" s="174"/>
    </row>
    <row r="81" spans="2:31" ht="18.600000000000001" x14ac:dyDescent="0.3">
      <c r="B81" s="189" t="s">
        <v>109</v>
      </c>
      <c r="C81" s="190"/>
      <c r="D81" s="190"/>
      <c r="E81" s="190"/>
      <c r="F81" s="190"/>
      <c r="G81" s="190"/>
      <c r="H81" s="191"/>
      <c r="J81" s="3"/>
      <c r="K81" s="174"/>
      <c r="L81" s="174"/>
      <c r="M81" s="174"/>
      <c r="N81" s="174"/>
      <c r="O81" s="174"/>
      <c r="P81" s="174"/>
    </row>
    <row r="82" spans="2:31" ht="16.2" x14ac:dyDescent="0.35">
      <c r="B82" s="188" t="s">
        <v>110</v>
      </c>
      <c r="C82" s="186"/>
      <c r="D82" s="186"/>
      <c r="E82" s="186" t="s">
        <v>111</v>
      </c>
      <c r="F82" s="186"/>
      <c r="G82" s="186"/>
      <c r="H82" s="187"/>
      <c r="J82" s="3"/>
      <c r="K82" s="12" t="s">
        <v>9</v>
      </c>
      <c r="L82" s="199" t="s">
        <v>150</v>
      </c>
      <c r="M82" s="199"/>
      <c r="N82" s="57"/>
      <c r="O82" s="57"/>
      <c r="P82" s="57"/>
    </row>
    <row r="83" spans="2:31" x14ac:dyDescent="0.3">
      <c r="B83" s="209" t="str" cm="1">
        <f t="array" ref="B83">_xlfn.IFS(B78="Low", "Quarterly", B78="Moderate","Bi-Monthly",B78="High","Monthly",OR(B78="Ineligible",G78="N/A"),"")</f>
        <v/>
      </c>
      <c r="C83" s="210"/>
      <c r="D83" s="210"/>
      <c r="E83" s="200" t="str" cm="1">
        <f t="array" ref="E83">_xlfn.IFS(B78="Low","Grantees will have a quarterly desk review of financial and programmatic reports. The monitoring agency may require backup documentation.",B78="Moderate","Grantees will have an enhanced quarterly desk review with the mandatory review of backup documentation. The agency will also conduct phone check-ins every other month. The monitoring agency may conduct a site visit.",B78="High","Grantees will be paid on a reimbursement basis. They will have quarterly desk reviews with backup documentation required and at least one site visit during the award period. An audit (external or by the granting agency) may be conducted.",OR(G78="N/A",B78="Ineligible"),"")</f>
        <v/>
      </c>
      <c r="F83" s="201"/>
      <c r="G83" s="201"/>
      <c r="H83" s="202"/>
      <c r="J83" s="3"/>
      <c r="K83" s="57"/>
      <c r="L83" s="57"/>
      <c r="M83" s="57"/>
      <c r="N83" s="57"/>
      <c r="O83" s="57"/>
      <c r="P83" s="57"/>
    </row>
    <row r="84" spans="2:31" x14ac:dyDescent="0.3">
      <c r="B84" s="209"/>
      <c r="C84" s="210"/>
      <c r="D84" s="210"/>
      <c r="E84" s="203"/>
      <c r="F84" s="204"/>
      <c r="G84" s="204"/>
      <c r="H84" s="205"/>
      <c r="J84" s="3"/>
      <c r="K84" s="182" t="s">
        <v>141</v>
      </c>
      <c r="L84" s="182"/>
      <c r="M84" s="182"/>
      <c r="N84" s="182"/>
      <c r="O84" s="182"/>
      <c r="P84" s="182"/>
      <c r="Y84" s="192"/>
      <c r="Z84" s="192"/>
      <c r="AA84" s="192"/>
      <c r="AB84" s="192"/>
      <c r="AC84" s="192"/>
      <c r="AD84" s="192"/>
      <c r="AE84" s="192"/>
    </row>
    <row r="85" spans="2:31" ht="13.05" customHeight="1" thickBot="1" x14ac:dyDescent="0.35">
      <c r="B85" s="211"/>
      <c r="C85" s="212"/>
      <c r="D85" s="212"/>
      <c r="E85" s="206"/>
      <c r="F85" s="207"/>
      <c r="G85" s="207"/>
      <c r="H85" s="208"/>
      <c r="J85" s="3"/>
      <c r="K85" s="127" t="s">
        <v>112</v>
      </c>
      <c r="L85" s="127"/>
      <c r="M85" s="127"/>
      <c r="N85" s="127"/>
      <c r="O85" s="127"/>
      <c r="P85" s="127"/>
      <c r="Y85" s="192"/>
      <c r="Z85" s="192"/>
      <c r="AA85" s="192"/>
      <c r="AB85" s="192"/>
      <c r="AC85" s="192"/>
      <c r="AD85" s="192"/>
      <c r="AE85" s="192"/>
    </row>
    <row r="86" spans="2:31" ht="16.2" x14ac:dyDescent="0.3">
      <c r="B86" s="195" t="s">
        <v>113</v>
      </c>
      <c r="C86" s="196"/>
      <c r="D86" s="196"/>
      <c r="E86" s="196"/>
      <c r="F86" s="196"/>
      <c r="G86" s="196"/>
      <c r="H86" s="197"/>
      <c r="J86" s="3"/>
      <c r="K86" s="127"/>
      <c r="L86" s="127"/>
      <c r="M86" s="127"/>
      <c r="N86" s="127"/>
      <c r="O86" s="127"/>
      <c r="P86" s="127"/>
      <c r="Y86" s="192"/>
      <c r="Z86" s="192"/>
      <c r="AA86" s="192"/>
      <c r="AB86" s="192"/>
      <c r="AC86" s="192"/>
      <c r="AD86" s="192"/>
      <c r="AE86" s="192"/>
    </row>
    <row r="87" spans="2:31" x14ac:dyDescent="0.3">
      <c r="B87" s="183" t="s">
        <v>115</v>
      </c>
      <c r="C87" s="184"/>
      <c r="D87" s="184"/>
      <c r="E87" s="184"/>
      <c r="F87" s="184"/>
      <c r="G87" s="184"/>
      <c r="H87" s="185"/>
      <c r="J87" s="3"/>
      <c r="K87" s="58" t="s">
        <v>9</v>
      </c>
      <c r="L87" s="59" t="s">
        <v>114</v>
      </c>
      <c r="Y87" s="61"/>
      <c r="Z87" s="61"/>
      <c r="AA87" s="61"/>
      <c r="AB87" s="61"/>
      <c r="AC87" s="61"/>
      <c r="AD87" s="61"/>
      <c r="AE87" s="61"/>
    </row>
    <row r="88" spans="2:31" x14ac:dyDescent="0.3">
      <c r="B88" s="183"/>
      <c r="C88" s="184"/>
      <c r="D88" s="184"/>
      <c r="E88" s="184"/>
      <c r="F88" s="184"/>
      <c r="G88" s="184"/>
      <c r="H88" s="185"/>
      <c r="J88" s="3"/>
    </row>
    <row r="89" spans="2:31" ht="13.05" customHeight="1" x14ac:dyDescent="0.3">
      <c r="B89" s="256" t="s">
        <v>116</v>
      </c>
      <c r="C89" s="180"/>
      <c r="D89" s="180"/>
      <c r="E89" s="180" t="s">
        <v>117</v>
      </c>
      <c r="F89" s="180"/>
      <c r="G89" s="180"/>
      <c r="H89" s="181"/>
      <c r="J89" s="3"/>
      <c r="K89" s="182" t="s">
        <v>138</v>
      </c>
      <c r="L89" s="182"/>
      <c r="M89" s="182"/>
      <c r="N89" s="182"/>
      <c r="O89" s="182"/>
      <c r="P89" s="182"/>
    </row>
    <row r="90" spans="2:31" x14ac:dyDescent="0.3">
      <c r="B90" s="178" t="str" cm="1">
        <f t="array" ref="B90">_xlfn.IFS(G65="No","Financial Management Procedures",AND(G$67="Yes",G$69="Yes",G71="Yes",G$73="Yes",G65="Yes"),"No missing policies and procedures.",OR(G65="Yes",G65=""),"")</f>
        <v/>
      </c>
      <c r="C90" s="179"/>
      <c r="D90" s="179"/>
      <c r="E90" s="254" t="str">
        <f>IF(G65="No",HYPERLINK("https://www.ecfr.gov/current/title-2/subtitle-A/chapter-II/part-200/subpart-D/section-200.302",L73),"")</f>
        <v/>
      </c>
      <c r="F90" s="254"/>
      <c r="G90" s="254"/>
      <c r="H90" s="255"/>
      <c r="J90" s="3"/>
      <c r="K90" s="127" t="s">
        <v>140</v>
      </c>
      <c r="L90" s="127"/>
      <c r="M90" s="127"/>
      <c r="N90" s="127"/>
      <c r="O90" s="127"/>
      <c r="P90" s="127"/>
    </row>
    <row r="91" spans="2:31" ht="13.05" customHeight="1" x14ac:dyDescent="0.3">
      <c r="B91" s="178" t="str" cm="1">
        <f t="array" ref="B91">_xlfn.IFS(G67="No","Procurement Policy",OR(G67="Yes",G67=""),"")</f>
        <v/>
      </c>
      <c r="C91" s="179"/>
      <c r="D91" s="179"/>
      <c r="E91" s="254" t="str">
        <f>IF(G67="No",HYPERLINK("https://www.ecfr.gov/current/title-2/subtitle-A/chapter-II/part-200/subpart-D/subject-group-ECFR45ddd4419ad436d",L82),"")</f>
        <v/>
      </c>
      <c r="F91" s="254"/>
      <c r="G91" s="254"/>
      <c r="H91" s="255"/>
      <c r="J91" s="3"/>
      <c r="K91" s="127"/>
      <c r="L91" s="127"/>
      <c r="M91" s="127"/>
      <c r="N91" s="127"/>
      <c r="O91" s="127"/>
      <c r="P91" s="127"/>
    </row>
    <row r="92" spans="2:31" x14ac:dyDescent="0.3">
      <c r="B92" s="178" t="str" cm="1">
        <f t="array" ref="B92">_xlfn.IFS(G69="No","Conflict of Interest Policy",OR(G69="Yes",G69=""),"")</f>
        <v/>
      </c>
      <c r="C92" s="179"/>
      <c r="D92" s="179"/>
      <c r="E92" s="254" t="str">
        <f>IF(G69="No",HYPERLINK("https://www.ecfr.gov/current/title-2/subtitle-A/chapter-II/part-200/subpart-D/subject-group-ECFR45ddd4419ad436d#p-200.318(c)",L87),"")</f>
        <v/>
      </c>
      <c r="F92" s="254"/>
      <c r="G92" s="254"/>
      <c r="H92" s="255"/>
      <c r="J92" s="3"/>
      <c r="K92" s="127"/>
      <c r="L92" s="127"/>
      <c r="M92" s="127"/>
      <c r="N92" s="127"/>
      <c r="O92" s="127"/>
      <c r="P92" s="127"/>
    </row>
    <row r="93" spans="2:31" ht="13.05" customHeight="1" x14ac:dyDescent="0.3">
      <c r="B93" s="178" t="str" cm="1">
        <f t="array" ref="B93">_xlfn.IFS(G71="No","Record Retention Procedure",OR(G71="Yes",G71=""),"")</f>
        <v/>
      </c>
      <c r="C93" s="179"/>
      <c r="D93" s="179"/>
      <c r="E93" s="254" t="str">
        <f>IF(G71="No",HYPERLINK("https://www.ecfr.gov/current/title-2/subtitle-A/chapter-II/part-200/subpart-D/subject-group-ECFR4acc10e7e3b676f","2 CFR 200.334"),"")</f>
        <v/>
      </c>
      <c r="F93" s="254"/>
      <c r="G93" s="254"/>
      <c r="H93" s="255"/>
      <c r="J93" s="3"/>
      <c r="K93" s="127"/>
      <c r="L93" s="127"/>
      <c r="M93" s="127"/>
      <c r="N93" s="127"/>
      <c r="O93" s="127"/>
      <c r="P93" s="127"/>
    </row>
    <row r="94" spans="2:31" x14ac:dyDescent="0.3">
      <c r="B94" s="252" t="str" cm="1">
        <f t="array" ref="B94">_xlfn.IFS(G73="No","Insufficient Internal Controls",OR(G73="Yes",G73=""),"")</f>
        <v/>
      </c>
      <c r="C94" s="253"/>
      <c r="D94" s="253"/>
      <c r="E94" s="257" t="str">
        <f>IF(G73="No",HYPERLINK("https://www.ecfr.gov/current/title-2/subtitle-A/chapter-II/part-200/subpart-D/section-200.303",L102),"")</f>
        <v/>
      </c>
      <c r="F94" s="257"/>
      <c r="G94" s="257"/>
      <c r="H94" s="258"/>
      <c r="J94" s="3"/>
      <c r="K94" s="58" t="s">
        <v>9</v>
      </c>
      <c r="L94" s="59" t="s">
        <v>118</v>
      </c>
    </row>
    <row r="95" spans="2:31" x14ac:dyDescent="0.3">
      <c r="B95" s="192" t="s">
        <v>120</v>
      </c>
      <c r="C95" s="192"/>
      <c r="D95" s="192"/>
      <c r="E95" s="192"/>
      <c r="F95" s="192"/>
      <c r="G95" s="192"/>
      <c r="H95" s="192"/>
      <c r="J95" s="3"/>
      <c r="K95" s="60" t="s">
        <v>119</v>
      </c>
    </row>
    <row r="96" spans="2:31" x14ac:dyDescent="0.3">
      <c r="B96" s="192"/>
      <c r="C96" s="192"/>
      <c r="D96" s="192"/>
      <c r="E96" s="192"/>
      <c r="F96" s="192"/>
      <c r="G96" s="192"/>
      <c r="H96" s="192"/>
      <c r="J96" s="3"/>
    </row>
    <row r="97" spans="1:16" x14ac:dyDescent="0.3">
      <c r="B97" s="192"/>
      <c r="C97" s="192"/>
      <c r="D97" s="192"/>
      <c r="E97" s="192"/>
      <c r="F97" s="192"/>
      <c r="G97" s="192"/>
      <c r="H97" s="192"/>
      <c r="J97" s="3"/>
      <c r="K97" s="130" t="s">
        <v>134</v>
      </c>
      <c r="L97" s="130"/>
      <c r="M97" s="130"/>
      <c r="N97" s="130"/>
      <c r="O97" s="130"/>
      <c r="P97" s="130"/>
    </row>
    <row r="98" spans="1:16" s="9" customFormat="1" ht="12" customHeight="1" x14ac:dyDescent="0.3">
      <c r="A98" s="1"/>
      <c r="B98" s="61"/>
      <c r="C98" s="61"/>
      <c r="D98" s="61"/>
      <c r="E98" s="61"/>
      <c r="F98" s="61"/>
      <c r="G98" s="61"/>
      <c r="H98" s="61"/>
      <c r="I98" s="1"/>
      <c r="J98" s="11"/>
      <c r="K98" s="127" t="s">
        <v>132</v>
      </c>
      <c r="L98" s="127"/>
      <c r="M98" s="127"/>
      <c r="N98" s="127"/>
      <c r="O98" s="127"/>
      <c r="P98" s="127"/>
    </row>
    <row r="99" spans="1:16" s="9" customFormat="1" ht="19.2" thickBot="1" x14ac:dyDescent="0.35">
      <c r="C99" s="177" t="s">
        <v>121</v>
      </c>
      <c r="D99" s="177"/>
      <c r="E99" s="177"/>
      <c r="F99" s="1"/>
      <c r="G99" s="62"/>
      <c r="H99" s="1"/>
      <c r="J99" s="11"/>
      <c r="K99" s="127"/>
      <c r="L99" s="127"/>
      <c r="M99" s="127"/>
      <c r="N99" s="127"/>
      <c r="O99" s="127"/>
      <c r="P99" s="127"/>
    </row>
    <row r="100" spans="1:16" s="9" customFormat="1" x14ac:dyDescent="0.3">
      <c r="B100" s="1"/>
      <c r="C100" s="232"/>
      <c r="D100" s="233"/>
      <c r="E100" s="232"/>
      <c r="F100" s="233"/>
      <c r="G100" s="232"/>
      <c r="H100" s="233"/>
      <c r="J100" s="11"/>
      <c r="K100" s="127"/>
      <c r="L100" s="127"/>
      <c r="M100" s="127"/>
      <c r="N100" s="127"/>
      <c r="O100" s="127"/>
      <c r="P100" s="127"/>
    </row>
    <row r="101" spans="1:16" x14ac:dyDescent="0.3">
      <c r="A101" s="9"/>
      <c r="C101" s="234"/>
      <c r="D101" s="235"/>
      <c r="E101" s="234"/>
      <c r="F101" s="235"/>
      <c r="G101" s="234"/>
      <c r="H101" s="235"/>
      <c r="I101" s="9"/>
      <c r="J101" s="3"/>
      <c r="K101" s="127"/>
      <c r="L101" s="127"/>
      <c r="M101" s="127"/>
      <c r="N101" s="127"/>
      <c r="O101" s="127"/>
      <c r="P101" s="127"/>
    </row>
    <row r="102" spans="1:16" ht="15.6" x14ac:dyDescent="0.3">
      <c r="A102" s="63"/>
      <c r="C102" s="234"/>
      <c r="D102" s="235"/>
      <c r="E102" s="234"/>
      <c r="F102" s="235"/>
      <c r="G102" s="234"/>
      <c r="H102" s="235"/>
      <c r="J102" s="3"/>
      <c r="K102" s="78" t="s">
        <v>9</v>
      </c>
      <c r="L102" s="64" t="s">
        <v>122</v>
      </c>
    </row>
    <row r="103" spans="1:16" ht="12.6" customHeight="1" x14ac:dyDescent="0.3">
      <c r="C103" s="234"/>
      <c r="D103" s="235"/>
      <c r="E103" s="234"/>
      <c r="F103" s="235"/>
      <c r="G103" s="234"/>
      <c r="H103" s="235"/>
      <c r="K103" s="78"/>
      <c r="L103" s="13" t="s">
        <v>123</v>
      </c>
      <c r="M103" s="65"/>
    </row>
    <row r="104" spans="1:16" ht="14.4" thickBot="1" x14ac:dyDescent="0.35">
      <c r="C104" s="236"/>
      <c r="D104" s="237"/>
      <c r="E104" s="236"/>
      <c r="F104" s="237"/>
      <c r="G104" s="236"/>
      <c r="H104" s="237"/>
    </row>
    <row r="105" spans="1:16" ht="14.4" thickBot="1" x14ac:dyDescent="0.35">
      <c r="C105" s="239" t="s">
        <v>124</v>
      </c>
      <c r="D105" s="240"/>
      <c r="E105" s="239" t="s">
        <v>125</v>
      </c>
      <c r="F105" s="240"/>
      <c r="G105" s="239" t="s">
        <v>126</v>
      </c>
      <c r="H105" s="240"/>
    </row>
    <row r="106" spans="1:16" ht="15" customHeight="1" thickBot="1" x14ac:dyDescent="0.35">
      <c r="B106" s="66"/>
      <c r="C106" s="66"/>
      <c r="D106" s="66"/>
      <c r="E106" s="66"/>
      <c r="F106" s="66"/>
      <c r="G106" s="66"/>
      <c r="H106" s="66"/>
    </row>
    <row r="107" spans="1:16" ht="18.600000000000001" x14ac:dyDescent="0.4">
      <c r="B107" s="77"/>
      <c r="C107" s="77" t="s">
        <v>127</v>
      </c>
      <c r="D107" s="77"/>
      <c r="E107" s="77"/>
      <c r="F107" s="77"/>
      <c r="G107" s="77"/>
      <c r="H107" s="77"/>
    </row>
    <row r="109" spans="1:16" ht="14.55" customHeight="1" x14ac:dyDescent="0.3">
      <c r="C109" s="139" t="s">
        <v>128</v>
      </c>
      <c r="D109" s="140"/>
      <c r="E109" s="245" t="str">
        <f>IF(ISBLANK(D11),"",D11)</f>
        <v/>
      </c>
      <c r="F109" s="245"/>
      <c r="G109" s="245"/>
      <c r="H109" s="246"/>
      <c r="I109" s="87"/>
    </row>
    <row r="110" spans="1:16" x14ac:dyDescent="0.3">
      <c r="C110" s="243" t="s">
        <v>12</v>
      </c>
      <c r="D110" s="244"/>
      <c r="E110" s="245" t="str">
        <f>IF(ISBLANK(D13),"",D13)</f>
        <v/>
      </c>
      <c r="F110" s="245"/>
      <c r="G110" s="245"/>
      <c r="H110" s="246"/>
    </row>
    <row r="111" spans="1:16" ht="14.55" customHeight="1" x14ac:dyDescent="0.3">
      <c r="C111" s="247" t="s">
        <v>14</v>
      </c>
      <c r="D111" s="248"/>
      <c r="E111" s="249" t="str">
        <f>IF(ISBLANK(D14),"",D14)</f>
        <v/>
      </c>
      <c r="F111" s="249"/>
      <c r="G111" s="249"/>
      <c r="H111" s="250"/>
    </row>
    <row r="112" spans="1:16" ht="15" customHeight="1" x14ac:dyDescent="0.3">
      <c r="B112" s="67"/>
      <c r="C112" s="67"/>
      <c r="D112" s="67"/>
      <c r="E112" s="68"/>
      <c r="F112" s="68"/>
      <c r="G112" s="68"/>
      <c r="H112" s="68"/>
    </row>
    <row r="113" spans="2:10" ht="13.05" customHeight="1" x14ac:dyDescent="0.3">
      <c r="C113" s="242" t="s">
        <v>129</v>
      </c>
      <c r="D113" s="242"/>
      <c r="E113" s="242"/>
      <c r="F113" s="242"/>
      <c r="G113" s="242"/>
      <c r="H113" s="242"/>
    </row>
    <row r="114" spans="2:10" x14ac:dyDescent="0.3">
      <c r="C114" s="242"/>
      <c r="D114" s="242"/>
      <c r="E114" s="242"/>
      <c r="F114" s="242"/>
      <c r="G114" s="242"/>
      <c r="H114" s="242"/>
    </row>
    <row r="115" spans="2:10" ht="13.05" customHeight="1" x14ac:dyDescent="0.3">
      <c r="C115" s="238"/>
      <c r="D115" s="238"/>
      <c r="E115" s="238"/>
      <c r="F115" s="238"/>
      <c r="G115" s="238"/>
      <c r="H115" s="238"/>
    </row>
    <row r="116" spans="2:10" ht="13.05" customHeight="1" x14ac:dyDescent="0.3">
      <c r="B116" s="74"/>
      <c r="C116" s="238"/>
      <c r="D116" s="238"/>
      <c r="E116" s="238"/>
      <c r="F116" s="238"/>
      <c r="G116" s="238"/>
      <c r="H116" s="238"/>
      <c r="J116" s="69"/>
    </row>
    <row r="117" spans="2:10" x14ac:dyDescent="0.3">
      <c r="B117" s="74"/>
      <c r="C117" s="238"/>
      <c r="D117" s="238"/>
      <c r="E117" s="238"/>
      <c r="F117" s="238"/>
      <c r="G117" s="238"/>
      <c r="H117" s="238"/>
      <c r="I117" s="69"/>
      <c r="J117" s="69"/>
    </row>
    <row r="118" spans="2:10" ht="16.5" customHeight="1" x14ac:dyDescent="0.3">
      <c r="B118" s="74"/>
      <c r="C118" s="238"/>
      <c r="D118" s="238"/>
      <c r="E118" s="238"/>
      <c r="F118" s="238"/>
      <c r="G118" s="238"/>
      <c r="H118" s="238"/>
      <c r="I118" s="69"/>
    </row>
    <row r="119" spans="2:10" x14ac:dyDescent="0.3">
      <c r="B119" s="74"/>
      <c r="C119" s="238"/>
      <c r="D119" s="238"/>
      <c r="E119" s="238"/>
      <c r="F119" s="238"/>
      <c r="G119" s="238"/>
      <c r="H119" s="238"/>
    </row>
    <row r="120" spans="2:10" x14ac:dyDescent="0.3">
      <c r="B120" s="74"/>
      <c r="C120" s="238"/>
      <c r="D120" s="238"/>
      <c r="E120" s="238"/>
      <c r="F120" s="238"/>
      <c r="G120" s="238"/>
      <c r="H120" s="238"/>
    </row>
    <row r="121" spans="2:10" x14ac:dyDescent="0.3">
      <c r="B121" s="74"/>
      <c r="C121" s="238"/>
      <c r="D121" s="238"/>
      <c r="E121" s="238"/>
      <c r="F121" s="238"/>
      <c r="G121" s="238"/>
      <c r="H121" s="238"/>
    </row>
    <row r="122" spans="2:10" ht="14.1" customHeight="1" x14ac:dyDescent="0.3">
      <c r="B122" s="74"/>
      <c r="C122" s="238"/>
      <c r="D122" s="238"/>
      <c r="E122" s="238"/>
      <c r="F122" s="238"/>
      <c r="G122" s="238"/>
      <c r="H122" s="238"/>
    </row>
    <row r="123" spans="2:10" ht="14.1" customHeight="1" x14ac:dyDescent="0.3">
      <c r="B123" s="74"/>
      <c r="C123" s="238"/>
      <c r="D123" s="238"/>
      <c r="E123" s="238"/>
      <c r="F123" s="238"/>
      <c r="G123" s="238"/>
      <c r="H123" s="238"/>
    </row>
    <row r="124" spans="2:10" x14ac:dyDescent="0.3">
      <c r="B124" s="74"/>
      <c r="C124" s="238"/>
      <c r="D124" s="238"/>
      <c r="E124" s="238"/>
      <c r="F124" s="238"/>
      <c r="G124" s="238"/>
      <c r="H124" s="238"/>
    </row>
    <row r="125" spans="2:10" x14ac:dyDescent="0.3">
      <c r="B125" s="74"/>
      <c r="C125" s="238"/>
      <c r="D125" s="238"/>
      <c r="E125" s="238"/>
      <c r="F125" s="238"/>
      <c r="G125" s="238"/>
      <c r="H125" s="238"/>
    </row>
    <row r="126" spans="2:10" x14ac:dyDescent="0.3">
      <c r="B126" s="74"/>
      <c r="C126" s="238"/>
      <c r="D126" s="238"/>
      <c r="E126" s="238"/>
      <c r="F126" s="238"/>
      <c r="G126" s="238"/>
      <c r="H126" s="238"/>
    </row>
    <row r="127" spans="2:10" x14ac:dyDescent="0.3">
      <c r="B127" s="74"/>
      <c r="C127" s="238"/>
      <c r="D127" s="238"/>
      <c r="E127" s="238"/>
      <c r="F127" s="238"/>
      <c r="G127" s="238"/>
      <c r="H127" s="238"/>
    </row>
    <row r="128" spans="2:10" x14ac:dyDescent="0.3">
      <c r="B128" s="74"/>
      <c r="C128" s="238"/>
      <c r="D128" s="238"/>
      <c r="E128" s="238"/>
      <c r="F128" s="238"/>
      <c r="G128" s="238"/>
      <c r="H128" s="238"/>
    </row>
    <row r="129" spans="2:8" x14ac:dyDescent="0.3">
      <c r="B129" s="74"/>
      <c r="C129" s="238"/>
      <c r="D129" s="238"/>
      <c r="E129" s="238"/>
      <c r="F129" s="238"/>
      <c r="G129" s="238"/>
      <c r="H129" s="238"/>
    </row>
    <row r="130" spans="2:8" x14ac:dyDescent="0.3">
      <c r="B130" s="74"/>
      <c r="C130" s="238"/>
      <c r="D130" s="238"/>
      <c r="E130" s="238"/>
      <c r="F130" s="238"/>
      <c r="G130" s="238"/>
      <c r="H130" s="238"/>
    </row>
    <row r="131" spans="2:8" x14ac:dyDescent="0.3">
      <c r="B131" s="74"/>
      <c r="C131" s="238"/>
      <c r="D131" s="238"/>
      <c r="E131" s="238"/>
      <c r="F131" s="238"/>
      <c r="G131" s="238"/>
      <c r="H131" s="238"/>
    </row>
    <row r="132" spans="2:8" x14ac:dyDescent="0.3">
      <c r="C132" s="238"/>
      <c r="D132" s="238"/>
      <c r="E132" s="238"/>
      <c r="F132" s="238"/>
      <c r="G132" s="238"/>
      <c r="H132" s="238"/>
    </row>
    <row r="134" spans="2:8" ht="16.5" customHeight="1" thickBot="1" x14ac:dyDescent="0.4">
      <c r="C134" s="231" t="s">
        <v>130</v>
      </c>
      <c r="D134" s="231"/>
      <c r="E134" s="231"/>
      <c r="F134" s="231"/>
    </row>
    <row r="135" spans="2:8" x14ac:dyDescent="0.3">
      <c r="C135" s="232"/>
      <c r="D135" s="233"/>
      <c r="E135" s="75"/>
    </row>
    <row r="136" spans="2:8" ht="14.55" customHeight="1" x14ac:dyDescent="0.3">
      <c r="C136" s="234"/>
      <c r="D136" s="235"/>
      <c r="E136" s="75"/>
    </row>
    <row r="137" spans="2:8" ht="14.55" customHeight="1" x14ac:dyDescent="0.3">
      <c r="C137" s="234"/>
      <c r="D137" s="235"/>
      <c r="E137" s="75"/>
    </row>
    <row r="138" spans="2:8" ht="14.55" customHeight="1" x14ac:dyDescent="0.3">
      <c r="C138" s="234"/>
      <c r="D138" s="235"/>
      <c r="E138" s="75"/>
    </row>
    <row r="139" spans="2:8" ht="15" customHeight="1" thickBot="1" x14ac:dyDescent="0.35">
      <c r="C139" s="236"/>
      <c r="D139" s="237"/>
      <c r="E139" s="75"/>
    </row>
    <row r="140" spans="2:8" ht="15" customHeight="1" thickBot="1" x14ac:dyDescent="0.35">
      <c r="C140" s="72" t="s">
        <v>131</v>
      </c>
      <c r="D140" s="73"/>
      <c r="E140" s="76"/>
    </row>
  </sheetData>
  <sheetProtection sheet="1" formatCells="0" formatColumns="0" formatRows="0" insertHyperlinks="0"/>
  <protectedRanges>
    <protectedRange sqref="D11:H14 G18:G25 G29:G34 G36:G47 G49:G56 G58:G63 E136:E138 C100:H105 C135:D140 C115:H131 G65:G74" name="Input Cells"/>
  </protectedRanges>
  <mergeCells count="201">
    <mergeCell ref="Y84:AE86"/>
    <mergeCell ref="K90:P93"/>
    <mergeCell ref="N73:O73"/>
    <mergeCell ref="K69:P72"/>
    <mergeCell ref="C113:H114"/>
    <mergeCell ref="C109:D109"/>
    <mergeCell ref="C110:D110"/>
    <mergeCell ref="E109:H109"/>
    <mergeCell ref="E110:H110"/>
    <mergeCell ref="C111:D111"/>
    <mergeCell ref="E111:H111"/>
    <mergeCell ref="C71:F72"/>
    <mergeCell ref="G71:G72"/>
    <mergeCell ref="H71:H72"/>
    <mergeCell ref="B94:D94"/>
    <mergeCell ref="E91:H91"/>
    <mergeCell ref="E92:H92"/>
    <mergeCell ref="E93:H93"/>
    <mergeCell ref="B89:D89"/>
    <mergeCell ref="E94:H94"/>
    <mergeCell ref="K98:P101"/>
    <mergeCell ref="E90:H90"/>
    <mergeCell ref="B90:D90"/>
    <mergeCell ref="K97:P97"/>
    <mergeCell ref="C134:F134"/>
    <mergeCell ref="C135:D139"/>
    <mergeCell ref="C115:H132"/>
    <mergeCell ref="C105:D105"/>
    <mergeCell ref="E105:F105"/>
    <mergeCell ref="G100:H104"/>
    <mergeCell ref="G105:H105"/>
    <mergeCell ref="C100:D104"/>
    <mergeCell ref="E100:F104"/>
    <mergeCell ref="R52:U52"/>
    <mergeCell ref="R53:U53"/>
    <mergeCell ref="K53:P55"/>
    <mergeCell ref="C58:F59"/>
    <mergeCell ref="G58:G59"/>
    <mergeCell ref="H58:H59"/>
    <mergeCell ref="B86:H86"/>
    <mergeCell ref="C73:F74"/>
    <mergeCell ref="K79:P79"/>
    <mergeCell ref="K80:P81"/>
    <mergeCell ref="L82:M82"/>
    <mergeCell ref="E83:H85"/>
    <mergeCell ref="B83:D85"/>
    <mergeCell ref="B53:B54"/>
    <mergeCell ref="H51:H52"/>
    <mergeCell ref="C53:F54"/>
    <mergeCell ref="K68:P68"/>
    <mergeCell ref="B76:F77"/>
    <mergeCell ref="G76:H77"/>
    <mergeCell ref="B78:F79"/>
    <mergeCell ref="G78:H79"/>
    <mergeCell ref="C65:F66"/>
    <mergeCell ref="G65:G66"/>
    <mergeCell ref="H65:H66"/>
    <mergeCell ref="C99:E99"/>
    <mergeCell ref="B91:D91"/>
    <mergeCell ref="E89:H89"/>
    <mergeCell ref="B92:D92"/>
    <mergeCell ref="B93:D93"/>
    <mergeCell ref="G73:G74"/>
    <mergeCell ref="K76:P77"/>
    <mergeCell ref="K78:P78"/>
    <mergeCell ref="K75:P75"/>
    <mergeCell ref="K84:P84"/>
    <mergeCell ref="K89:P89"/>
    <mergeCell ref="K85:P86"/>
    <mergeCell ref="B87:H88"/>
    <mergeCell ref="E82:H82"/>
    <mergeCell ref="B82:D82"/>
    <mergeCell ref="H73:H74"/>
    <mergeCell ref="B81:H81"/>
    <mergeCell ref="B73:B74"/>
    <mergeCell ref="B95:H97"/>
    <mergeCell ref="K43:P44"/>
    <mergeCell ref="K45:P46"/>
    <mergeCell ref="K61:P64"/>
    <mergeCell ref="K65:P65"/>
    <mergeCell ref="K66:P66"/>
    <mergeCell ref="K51:P51"/>
    <mergeCell ref="K56:P58"/>
    <mergeCell ref="K52:P52"/>
    <mergeCell ref="K47:P48"/>
    <mergeCell ref="K60:P60"/>
    <mergeCell ref="K50:P50"/>
    <mergeCell ref="G31:G32"/>
    <mergeCell ref="H31:H32"/>
    <mergeCell ref="C31:F32"/>
    <mergeCell ref="B35:F35"/>
    <mergeCell ref="G40:G41"/>
    <mergeCell ref="H40:H41"/>
    <mergeCell ref="B40:B41"/>
    <mergeCell ref="K26:P26"/>
    <mergeCell ref="K30:P30"/>
    <mergeCell ref="K31:P33"/>
    <mergeCell ref="K34:P34"/>
    <mergeCell ref="K35:P35"/>
    <mergeCell ref="K36:P36"/>
    <mergeCell ref="K37:P37"/>
    <mergeCell ref="K38:P38"/>
    <mergeCell ref="K27:P27"/>
    <mergeCell ref="L28:M28"/>
    <mergeCell ref="N28:P28"/>
    <mergeCell ref="H29:H30"/>
    <mergeCell ref="B27:H27"/>
    <mergeCell ref="B28:F28"/>
    <mergeCell ref="B31:B32"/>
    <mergeCell ref="K40:P40"/>
    <mergeCell ref="K41:P42"/>
    <mergeCell ref="H33:H34"/>
    <mergeCell ref="B58:B59"/>
    <mergeCell ref="H36:H37"/>
    <mergeCell ref="C36:F37"/>
    <mergeCell ref="C33:F34"/>
    <mergeCell ref="B33:B34"/>
    <mergeCell ref="G67:G68"/>
    <mergeCell ref="H67:H68"/>
    <mergeCell ref="C62:F63"/>
    <mergeCell ref="G33:G34"/>
    <mergeCell ref="B38:B39"/>
    <mergeCell ref="G53:G54"/>
    <mergeCell ref="H53:H54"/>
    <mergeCell ref="B60:B61"/>
    <mergeCell ref="B55:B56"/>
    <mergeCell ref="C55:F56"/>
    <mergeCell ref="G55:G56"/>
    <mergeCell ref="C46:F47"/>
    <mergeCell ref="G46:G47"/>
    <mergeCell ref="H46:H47"/>
    <mergeCell ref="H62:H63"/>
    <mergeCell ref="C60:F61"/>
    <mergeCell ref="G42:G43"/>
    <mergeCell ref="H42:H43"/>
    <mergeCell ref="K19:P19"/>
    <mergeCell ref="K3:P5"/>
    <mergeCell ref="K7:P7"/>
    <mergeCell ref="K8:P10"/>
    <mergeCell ref="K13:P13"/>
    <mergeCell ref="K14:P15"/>
    <mergeCell ref="K22:P22"/>
    <mergeCell ref="K23:P23"/>
    <mergeCell ref="B11:C11"/>
    <mergeCell ref="B14:C14"/>
    <mergeCell ref="B13:C13"/>
    <mergeCell ref="B2:G3"/>
    <mergeCell ref="B4:H4"/>
    <mergeCell ref="B5:H8"/>
    <mergeCell ref="B17:F17"/>
    <mergeCell ref="D11:H11"/>
    <mergeCell ref="D13:H13"/>
    <mergeCell ref="D14:H14"/>
    <mergeCell ref="B16:H16"/>
    <mergeCell ref="B9:H9"/>
    <mergeCell ref="D12:H12"/>
    <mergeCell ref="B18:B19"/>
    <mergeCell ref="B20:B21"/>
    <mergeCell ref="B22:B23"/>
    <mergeCell ref="C18:F19"/>
    <mergeCell ref="C20:F21"/>
    <mergeCell ref="C22:F23"/>
    <mergeCell ref="G18:G19"/>
    <mergeCell ref="G20:G21"/>
    <mergeCell ref="H55:H56"/>
    <mergeCell ref="B49:B50"/>
    <mergeCell ref="C49:F50"/>
    <mergeCell ref="G49:G50"/>
    <mergeCell ref="H49:H50"/>
    <mergeCell ref="B44:B45"/>
    <mergeCell ref="B29:B30"/>
    <mergeCell ref="G29:G30"/>
    <mergeCell ref="H18:H19"/>
    <mergeCell ref="H20:H21"/>
    <mergeCell ref="H22:H23"/>
    <mergeCell ref="G22:G23"/>
    <mergeCell ref="B24:B25"/>
    <mergeCell ref="C24:F25"/>
    <mergeCell ref="G24:G25"/>
    <mergeCell ref="H24:H25"/>
    <mergeCell ref="C38:F39"/>
    <mergeCell ref="G38:G39"/>
    <mergeCell ref="H38:H39"/>
    <mergeCell ref="B36:B37"/>
    <mergeCell ref="G36:G37"/>
    <mergeCell ref="C40:F41"/>
    <mergeCell ref="B51:B52"/>
    <mergeCell ref="C51:F52"/>
    <mergeCell ref="G51:G52"/>
    <mergeCell ref="C69:F70"/>
    <mergeCell ref="C44:F45"/>
    <mergeCell ref="G44:G45"/>
    <mergeCell ref="H44:H45"/>
    <mergeCell ref="C42:F43"/>
    <mergeCell ref="B42:B43"/>
    <mergeCell ref="G62:G63"/>
    <mergeCell ref="H69:H70"/>
    <mergeCell ref="G60:G61"/>
    <mergeCell ref="H60:H61"/>
    <mergeCell ref="C67:F68"/>
    <mergeCell ref="G69:G70"/>
  </mergeCells>
  <conditionalFormatting sqref="B78">
    <cfRule type="containsText" dxfId="40" priority="23" operator="containsText" text="Low">
      <formula>NOT(ISERROR(SEARCH("Low",B78)))</formula>
    </cfRule>
  </conditionalFormatting>
  <conditionalFormatting sqref="B90">
    <cfRule type="containsText" dxfId="39" priority="4" operator="containsText" text="Financial">
      <formula>NOT(ISERROR(SEARCH("Financial",B90)))</formula>
    </cfRule>
  </conditionalFormatting>
  <conditionalFormatting sqref="B91">
    <cfRule type="containsText" dxfId="38" priority="35" operator="containsText" text="Procurement">
      <formula>NOT(ISERROR(SEARCH("Procurement",B91)))</formula>
    </cfRule>
  </conditionalFormatting>
  <conditionalFormatting sqref="B92:B94">
    <cfRule type="containsText" dxfId="37" priority="32" operator="containsText" text="Conflict">
      <formula>NOT(ISERROR(SEARCH("Conflict",B92)))</formula>
    </cfRule>
  </conditionalFormatting>
  <conditionalFormatting sqref="B93:B94">
    <cfRule type="containsText" dxfId="36" priority="31" operator="containsText" text="Record">
      <formula>NOT(ISERROR(SEARCH("Record",B93)))</formula>
    </cfRule>
  </conditionalFormatting>
  <conditionalFormatting sqref="B94">
    <cfRule type="containsText" dxfId="35" priority="29" operator="containsText" text="Internal">
      <formula>NOT(ISERROR(SEARCH("Internal",B94)))</formula>
    </cfRule>
  </conditionalFormatting>
  <conditionalFormatting sqref="B49:G50">
    <cfRule type="expression" dxfId="34" priority="11">
      <formula>$D$12="For-Profit"</formula>
    </cfRule>
  </conditionalFormatting>
  <conditionalFormatting sqref="B38:H39">
    <cfRule type="expression" dxfId="33" priority="40">
      <formula>$G$36&lt;&gt;"No"</formula>
    </cfRule>
  </conditionalFormatting>
  <conditionalFormatting sqref="B40:H41">
    <cfRule type="expression" dxfId="32" priority="39">
      <formula>$H$38&lt;&gt;15</formula>
    </cfRule>
  </conditionalFormatting>
  <conditionalFormatting sqref="B51:H54">
    <cfRule type="expression" dxfId="31" priority="48">
      <formula>$G$49&lt;&gt;"Yes"</formula>
    </cfRule>
  </conditionalFormatting>
  <conditionalFormatting sqref="B55:H56">
    <cfRule type="expression" dxfId="30" priority="38">
      <formula>$H$53&lt;&gt;20</formula>
    </cfRule>
  </conditionalFormatting>
  <conditionalFormatting sqref="B60:H61">
    <cfRule type="expression" dxfId="29" priority="47">
      <formula>$G$58&lt;&gt;"Yes"</formula>
    </cfRule>
  </conditionalFormatting>
  <conditionalFormatting sqref="C100">
    <cfRule type="expression" dxfId="28" priority="15">
      <formula>$G$78="N/A"</formula>
    </cfRule>
  </conditionalFormatting>
  <conditionalFormatting sqref="C115">
    <cfRule type="containsBlanks" dxfId="27" priority="61">
      <formula>LEN(TRIM(C115))=0</formula>
    </cfRule>
  </conditionalFormatting>
  <conditionalFormatting sqref="C135">
    <cfRule type="expression" dxfId="26" priority="12">
      <formula>$G$78="N/A"</formula>
    </cfRule>
  </conditionalFormatting>
  <conditionalFormatting sqref="E90">
    <cfRule type="expression" dxfId="25" priority="5">
      <formula>$G$71&lt;&gt;"No"</formula>
    </cfRule>
  </conditionalFormatting>
  <conditionalFormatting sqref="E91">
    <cfRule type="expression" dxfId="24" priority="17">
      <formula>$G$67&lt;&gt;"No"</formula>
    </cfRule>
  </conditionalFormatting>
  <conditionalFormatting sqref="E92">
    <cfRule type="expression" dxfId="23" priority="26">
      <formula>$G$69&lt;&gt;"No"</formula>
    </cfRule>
  </conditionalFormatting>
  <conditionalFormatting sqref="E100">
    <cfRule type="expression" dxfId="22" priority="20">
      <formula>$G$78="N/A"</formula>
    </cfRule>
  </conditionalFormatting>
  <conditionalFormatting sqref="E109:E111 C115">
    <cfRule type="expression" dxfId="21" priority="37">
      <formula>$B$78&lt;&gt;"High"</formula>
    </cfRule>
  </conditionalFormatting>
  <conditionalFormatting sqref="E93:H93">
    <cfRule type="expression" dxfId="20" priority="25">
      <formula>$G$73&lt;&gt;"No"</formula>
    </cfRule>
  </conditionalFormatting>
  <conditionalFormatting sqref="E94:H94">
    <cfRule type="expression" dxfId="19" priority="24">
      <formula>#REF!&lt;&gt;"No"</formula>
    </cfRule>
  </conditionalFormatting>
  <conditionalFormatting sqref="G18 G20 G22 G24">
    <cfRule type="containsBlanks" dxfId="18" priority="58">
      <formula>LEN(TRIM(G18))=0</formula>
    </cfRule>
  </conditionalFormatting>
  <conditionalFormatting sqref="G29:G31 G33">
    <cfRule type="containsBlanks" dxfId="17" priority="59">
      <formula>LEN(TRIM(G29))=0</formula>
    </cfRule>
  </conditionalFormatting>
  <conditionalFormatting sqref="G46">
    <cfRule type="containsBlanks" dxfId="16" priority="53">
      <formula>LEN(TRIM(G46))=0</formula>
    </cfRule>
  </conditionalFormatting>
  <conditionalFormatting sqref="G49">
    <cfRule type="containsBlanks" dxfId="15" priority="60">
      <formula>LEN(TRIM(G49))=0</formula>
    </cfRule>
  </conditionalFormatting>
  <conditionalFormatting sqref="G51 G53 G60 G38 G40 G55 D11:D14 G36 G42 G44 G62">
    <cfRule type="containsBlanks" dxfId="14" priority="70">
      <formula>LEN(TRIM(D11))=0</formula>
    </cfRule>
  </conditionalFormatting>
  <conditionalFormatting sqref="G58">
    <cfRule type="containsBlanks" dxfId="13" priority="69">
      <formula>LEN(TRIM(G58))=0</formula>
    </cfRule>
  </conditionalFormatting>
  <conditionalFormatting sqref="G65 G67 G69 G71 G73">
    <cfRule type="containsBlanks" dxfId="12" priority="1">
      <formula>LEN(TRIM(G65))=0</formula>
    </cfRule>
  </conditionalFormatting>
  <conditionalFormatting sqref="G100">
    <cfRule type="expression" dxfId="11" priority="13">
      <formula>$G$78="N/A"</formula>
    </cfRule>
  </conditionalFormatting>
  <conditionalFormatting sqref="H3 B78">
    <cfRule type="containsText" dxfId="10" priority="21" operator="containsText" text="Please">
      <formula>NOT(ISERROR(SEARCH("Please",B3)))</formula>
    </cfRule>
    <cfRule type="containsText" dxfId="9" priority="18" operator="containsText" text="Ineligible">
      <formula>NOT(ISERROR(SEARCH("Ineligible",B3)))</formula>
    </cfRule>
    <cfRule type="containsText" dxfId="8" priority="72" operator="containsText" text="Moderate">
      <formula>NOT(ISERROR(SEARCH("Moderate",B3)))</formula>
    </cfRule>
    <cfRule type="containsText" dxfId="7" priority="73" operator="containsText" text="High">
      <formula>NOT(ISERROR(SEARCH("High",B3)))</formula>
    </cfRule>
  </conditionalFormatting>
  <conditionalFormatting sqref="H3">
    <cfRule type="containsText" dxfId="6" priority="71" operator="containsText" text="Low">
      <formula>NOT(ISERROR(SEARCH("Low",H3)))</formula>
    </cfRule>
  </conditionalFormatting>
  <conditionalFormatting sqref="H18">
    <cfRule type="containsText" dxfId="5" priority="3" operator="containsText" text="eligible">
      <formula>NOT(ISERROR(SEARCH("eligible",H18)))</formula>
    </cfRule>
    <cfRule type="containsText" dxfId="4" priority="2" operator="containsText" text="ineligible">
      <formula>NOT(ISERROR(SEARCH("ineligible",H18)))</formula>
    </cfRule>
  </conditionalFormatting>
  <conditionalFormatting sqref="H20 H22">
    <cfRule type="containsText" dxfId="3" priority="57" operator="containsText" text="eligible">
      <formula>NOT(ISERROR(SEARCH("eligible",H20)))</formula>
    </cfRule>
    <cfRule type="containsText" dxfId="2" priority="46" operator="containsText" text="ineligible">
      <formula>NOT(ISERROR(SEARCH("ineligible",H20)))</formula>
    </cfRule>
  </conditionalFormatting>
  <conditionalFormatting sqref="H24">
    <cfRule type="containsText" dxfId="1" priority="43" operator="containsText" text="ineligible">
      <formula>NOT(ISERROR(SEARCH("ineligible",H24)))</formula>
    </cfRule>
    <cfRule type="containsText" dxfId="0" priority="44" operator="containsText" text="eligible">
      <formula>NOT(ISERROR(SEARCH("eligible",H24)))</formula>
    </cfRule>
  </conditionalFormatting>
  <dataValidations xWindow="739" yWindow="702" count="9">
    <dataValidation type="list" allowBlank="1" showInputMessage="1" showErrorMessage="1" sqref="G29:G30" xr:uid="{4086F686-5D65-44A0-8356-288C7DF06B6C}">
      <formula1>"Small, Medium, Large"</formula1>
    </dataValidation>
    <dataValidation type="list" allowBlank="1" showInputMessage="1" showErrorMessage="1" sqref="G36:G39 G49:G56 G42:G45 G22:G25 G60 G58 G18:G19 G65:G74" xr:uid="{BF51BA75-41C9-4D01-89E7-8E7381E5C6BC}">
      <formula1>"Yes, No"</formula1>
    </dataValidation>
    <dataValidation type="list" allowBlank="1" showInputMessage="1" showErrorMessage="1" sqref="G49:G56 G42:G45 G36:G39 G31:G32" xr:uid="{5604BAC2-8697-4289-B4E0-FCEC10AA442F}">
      <formula1>"Not Complex, Slightly Complex, Moderately Complex, Highly Complex"</formula1>
    </dataValidation>
    <dataValidation type="list" allowBlank="1" showInputMessage="1" showErrorMessage="1" sqref="G46:G47" xr:uid="{29F3B9E5-5B1D-4A22-928B-EF803BB47852}">
      <formula1>"No Changes, Minor Changes, Significant Changes"</formula1>
    </dataValidation>
    <dataValidation type="list" allowBlank="1" showInputMessage="1" showErrorMessage="1" sqref="G40:G41" xr:uid="{51C6107D-6B48-4AAE-A87F-FD91CA1DB2FD}">
      <formula1>"Minor, Moderate, Severe"</formula1>
    </dataValidation>
    <dataValidation type="list" allowBlank="1" showInputMessage="1" showErrorMessage="1" sqref="G33:G34" xr:uid="{5EF99510-D4AC-4B89-BB51-C309C3026E30}">
      <formula1>"Yes,No"</formula1>
    </dataValidation>
    <dataValidation type="list" allowBlank="1" showInputMessage="1" showErrorMessage="1" sqref="D12" xr:uid="{9EBAB1B2-D72D-4CEB-A06C-6D6D7DC9F5D1}">
      <formula1>"Nonprofit, Public Agency, For-Profit"</formula1>
    </dataValidation>
    <dataValidation type="list" allowBlank="1" showInputMessage="1" showErrorMessage="1" sqref="G62:G63" xr:uid="{6097E366-4724-447A-8E88-10539C75A5B8}">
      <formula1>"Yes, No, Not Applicable"</formula1>
    </dataValidation>
    <dataValidation type="list" allowBlank="1" showInputMessage="1" showErrorMessage="1" sqref="G20:G21" xr:uid="{D974A1BE-A039-443F-B940-F88A364E898B}">
      <formula1>"Yes, No, Blank"</formula1>
    </dataValidation>
  </dataValidations>
  <hyperlinks>
    <hyperlink ref="L11" r:id="rId1" location="p-200.501(h)" xr:uid="{D4752034-BC71-469D-AEB1-6E762AED5E3B}"/>
    <hyperlink ref="L16" r:id="rId2" xr:uid="{408A9D51-5F82-4520-84A4-1F8AC2ECAF64}"/>
    <hyperlink ref="L20" r:id="rId3" xr:uid="{37A6BAAD-119F-4BD6-95D7-890BD47201FC}"/>
    <hyperlink ref="L24" r:id="rId4" xr:uid="{9A6CB011-2D97-4F36-8466-896367F5A6A9}"/>
    <hyperlink ref="L82" r:id="rId5" display="2 CFR 200.318" xr:uid="{9A80B6C5-A120-49D9-B61E-48DA9190616D}"/>
    <hyperlink ref="L82:M82" r:id="rId6" display="2 CFR 200.318-327" xr:uid="{66A16FD8-2D67-4B8F-816B-D343F589DEFD}"/>
    <hyperlink ref="L102" r:id="rId7" xr:uid="{C53C3816-1133-453E-84A2-9A4BF069D37A}"/>
    <hyperlink ref="L103" r:id="rId8" xr:uid="{284B8708-CDCC-403D-A601-9E679B8410C4}"/>
    <hyperlink ref="L73" r:id="rId9" xr:uid="{C3BD37F5-2E01-4776-BC3D-AECC4D884CC7}"/>
    <hyperlink ref="M73" r:id="rId10" xr:uid="{A08C72D0-D028-4990-8669-6FA0387997FE}"/>
    <hyperlink ref="N73:O73" r:id="rId11" display="2 CFR 200 Subpart E" xr:uid="{315C935E-BD25-4365-A34B-8D106C918E6D}"/>
    <hyperlink ref="L87" r:id="rId12" location="p-200.318(c)" xr:uid="{E6EFF7F1-4504-4852-A4D7-736794DB3F46}"/>
    <hyperlink ref="L94" r:id="rId13" xr:uid="{075938E9-E5F9-43BD-914E-14FB1C543B53}"/>
  </hyperlinks>
  <pageMargins left="0.7" right="0.7" top="0.75" bottom="0.75" header="0.3" footer="0.3"/>
  <pageSetup scale="82" fitToHeight="0" orientation="portrait"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DC23D3F29861488523B2A76847F10C" ma:contentTypeVersion="28" ma:contentTypeDescription="Create a new document." ma:contentTypeScope="" ma:versionID="f5f5b7ebbbc1ca1da456d85aff47b606">
  <xsd:schema xmlns:xsd="http://www.w3.org/2001/XMLSchema" xmlns:xs="http://www.w3.org/2001/XMLSchema" xmlns:p="http://schemas.microsoft.com/office/2006/metadata/properties" xmlns:ns1="http://schemas.microsoft.com/sharepoint/v3" xmlns:ns2="d2c38ea7-4cdd-40e7-a12d-24766f13bb22" xmlns:ns3="797882a2-ec78-4ebe-81de-714d247faefa" xmlns:ns4="990d7263-054e-45e3-bce0-be3b64c5a601" xmlns:ns5="59371d2b-208e-4a2c-9dbe-5c6df4f138fd" targetNamespace="http://schemas.microsoft.com/office/2006/metadata/properties" ma:root="true" ma:fieldsID="843cb7ae62f2ec2455b3fc36f5fd7de1" ns1:_="" ns2:_="" ns3:_="" ns4:_="" ns5:_="">
    <xsd:import namespace="http://schemas.microsoft.com/sharepoint/v3"/>
    <xsd:import namespace="d2c38ea7-4cdd-40e7-a12d-24766f13bb22"/>
    <xsd:import namespace="797882a2-ec78-4ebe-81de-714d247faefa"/>
    <xsd:import namespace="990d7263-054e-45e3-bce0-be3b64c5a601"/>
    <xsd:import namespace="59371d2b-208e-4a2c-9dbe-5c6df4f138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c38ea7-4cdd-40e7-a12d-24766f13bb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7882a2-ec78-4ebe-81de-714d247fae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0d7263-054e-45e3-bce0-be3b64c5a601" elementFormDefault="qualified">
    <xsd:import namespace="http://schemas.microsoft.com/office/2006/documentManagement/types"/>
    <xsd:import namespace="http://schemas.microsoft.com/office/infopath/2007/PartnerControls"/>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9371d2b-208e-4a2c-9dbe-5c6df4f138f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7b9318d-4d3c-434a-af7a-16a6e653c065}" ma:internalName="TaxCatchAll" ma:showField="CatchAllData" ma:web="59371d2b-208e-4a2c-9dbe-5c6df4f138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90d7263-054e-45e3-bce0-be3b64c5a601">
      <Terms xmlns="http://schemas.microsoft.com/office/infopath/2007/PartnerControls"/>
    </lcf76f155ced4ddcb4097134ff3c332f>
    <TaxCatchAll xmlns="59371d2b-208e-4a2c-9dbe-5c6df4f138fd"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540372-E9EF-4F19-807E-13B4712D2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c38ea7-4cdd-40e7-a12d-24766f13bb22"/>
    <ds:schemaRef ds:uri="797882a2-ec78-4ebe-81de-714d247faefa"/>
    <ds:schemaRef ds:uri="990d7263-054e-45e3-bce0-be3b64c5a601"/>
    <ds:schemaRef ds:uri="59371d2b-208e-4a2c-9dbe-5c6df4f13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D6F747-72FC-460A-8DED-FE6CC358EBB7}">
  <ds:schemaRefs>
    <ds:schemaRef ds:uri="http://purl.org/dc/dcmitype/"/>
    <ds:schemaRef ds:uri="http://schemas.openxmlformats.org/package/2006/metadata/core-properties"/>
    <ds:schemaRef ds:uri="http://purl.org/dc/elements/1.1/"/>
    <ds:schemaRef ds:uri="http://schemas.microsoft.com/office/2006/metadata/properties"/>
    <ds:schemaRef ds:uri="990d7263-054e-45e3-bce0-be3b64c5a601"/>
    <ds:schemaRef ds:uri="http://schemas.microsoft.com/office/2006/documentManagement/types"/>
    <ds:schemaRef ds:uri="http://schemas.microsoft.com/office/infopath/2007/PartnerControls"/>
    <ds:schemaRef ds:uri="http://purl.org/dc/terms/"/>
    <ds:schemaRef ds:uri="59371d2b-208e-4a2c-9dbe-5c6df4f138fd"/>
    <ds:schemaRef ds:uri="797882a2-ec78-4ebe-81de-714d247faefa"/>
    <ds:schemaRef ds:uri="d2c38ea7-4cdd-40e7-a12d-24766f13bb22"/>
    <ds:schemaRef ds:uri="http://schemas.microsoft.com/sharepoint/v3"/>
    <ds:schemaRef ds:uri="http://www.w3.org/XML/1998/namespace"/>
  </ds:schemaRefs>
</ds:datastoreItem>
</file>

<file path=customXml/itemProps3.xml><?xml version="1.0" encoding="utf-8"?>
<ds:datastoreItem xmlns:ds="http://schemas.openxmlformats.org/officeDocument/2006/customXml" ds:itemID="{D4C5838D-FDFB-42B3-ADA2-2994222993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Pre-Award Risk Assessment Tool</vt:lpstr>
      <vt:lpstr>'Pre-Award Risk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Federal Subrecipient Risk Assessment Tool</dc:title>
  <dc:subject/>
  <dc:creator>george.hypolite@dfa.nm.gov</dc:creator>
  <cp:keywords/>
  <dc:description/>
  <cp:lastModifiedBy>Hypolite, George, DFA</cp:lastModifiedBy>
  <cp:revision/>
  <dcterms:created xsi:type="dcterms:W3CDTF">2023-01-18T17:16:54Z</dcterms:created>
  <dcterms:modified xsi:type="dcterms:W3CDTF">2026-07-24T21:25:04Z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0x010100A6DC23D3F29861488523B2A76847F10C</vt:lpwstr>
  </property>
  <property fmtid="{D5CDD505-2E9C-101B-9397-08002B2CF9AE}" pid="3" name="MediaServiceImageTags">
    <vt:lpwstr/>
  </property>
</Properties>
</file>