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nmgov-my.sharepoint.com/personal/lisa_jennings_dfa_nm_gov/Documents/Desktop/GASBS 103-104 files/"/>
    </mc:Choice>
  </mc:AlternateContent>
  <xr:revisionPtr revIDLastSave="420" documentId="8_{841205EB-05E7-4B7B-8D3C-11227BC6434E}" xr6:coauthVersionLast="47" xr6:coauthVersionMax="47" xr10:uidLastSave="{99B06F3D-8F33-44C7-8610-AD89A5B2AF82}"/>
  <bookViews>
    <workbookView xWindow="-120" yWindow="-120" windowWidth="29040" windowHeight="17520" xr2:uid="{F591EC72-2642-423D-ACEC-13C8BB7E7B7B}"/>
  </bookViews>
  <sheets>
    <sheet name="Applicability" sheetId="5" r:id="rId1"/>
    <sheet name="Revenues &amp; Inflows" sheetId="1" r:id="rId2"/>
    <sheet name="Expenses &amp; Outflows" sheetId="3" r:id="rId3"/>
    <sheet name="GASBS 103 Paragraphs 13-14" sheetId="4" r:id="rId4"/>
    <sheet name="DO NOT TOUCH" sheetId="2"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C6" i="5" l="1"/>
  <c r="H21" i="3"/>
  <c r="H20" i="3"/>
  <c r="H19" i="3"/>
  <c r="H18" i="3"/>
  <c r="H17" i="3"/>
  <c r="H16" i="3"/>
  <c r="H3" i="3"/>
  <c r="F21" i="3"/>
  <c r="F20" i="3"/>
  <c r="F19" i="3"/>
  <c r="F18" i="3"/>
  <c r="F17" i="3"/>
  <c r="F16" i="3"/>
  <c r="F3" i="3"/>
  <c r="D21" i="3"/>
  <c r="D20" i="3"/>
  <c r="D19" i="3"/>
  <c r="D18" i="3"/>
  <c r="D16" i="3"/>
  <c r="D17" i="3"/>
  <c r="D3" i="3"/>
  <c r="H27" i="1"/>
  <c r="H26" i="1"/>
  <c r="H25" i="1"/>
  <c r="H24" i="1"/>
  <c r="H23" i="1"/>
  <c r="H22" i="1"/>
  <c r="H21" i="1"/>
  <c r="H20" i="1"/>
  <c r="H7" i="1"/>
  <c r="F27" i="1"/>
  <c r="F26" i="1"/>
  <c r="F25" i="1"/>
  <c r="F24" i="1"/>
  <c r="F23" i="1"/>
  <c r="F22" i="1"/>
  <c r="F21" i="1"/>
  <c r="F20" i="1"/>
  <c r="F7" i="1"/>
  <c r="D27" i="1"/>
  <c r="D26" i="1"/>
  <c r="D25" i="1"/>
  <c r="D22" i="1"/>
  <c r="D23" i="1"/>
  <c r="D21" i="1"/>
  <c r="D20" i="1"/>
  <c r="D7" i="1"/>
  <c r="C3" i="1"/>
  <c r="D24" i="1"/>
</calcChain>
</file>

<file path=xl/sharedStrings.xml><?xml version="1.0" encoding="utf-8"?>
<sst xmlns="http://schemas.openxmlformats.org/spreadsheetml/2006/main" count="1366" uniqueCount="557">
  <si>
    <t>Is it specifically identified in a question in GASB IG 2025-1 or 2026-1?</t>
  </si>
  <si>
    <t>Yes</t>
  </si>
  <si>
    <t>No</t>
  </si>
  <si>
    <t>Is it a contribution to a term or permanent endowment?</t>
  </si>
  <si>
    <t>Is it related to financing?</t>
  </si>
  <si>
    <t>Is it investment income?</t>
  </si>
  <si>
    <t>Is the subsidy required to be used for purposes related to capital assets?</t>
  </si>
  <si>
    <t>Is it a transfer in?</t>
  </si>
  <si>
    <t>Revenue: #1</t>
  </si>
  <si>
    <t>Revenue: #2</t>
  </si>
  <si>
    <r>
      <t xml:space="preserve">Revenue or Other Resource Inflow </t>
    </r>
    <r>
      <rPr>
        <b/>
        <sz val="11"/>
        <color theme="1"/>
        <rFont val="Calibri"/>
        <family val="2"/>
      </rPr>
      <t>→</t>
    </r>
    <r>
      <rPr>
        <b/>
        <sz val="11"/>
        <color theme="1"/>
        <rFont val="Aptos Narrow"/>
        <family val="2"/>
        <scheme val="minor"/>
      </rPr>
      <t xml:space="preserve">      </t>
    </r>
  </si>
  <si>
    <r>
      <t xml:space="preserve">Expense or Other Resource Outflow Type </t>
    </r>
    <r>
      <rPr>
        <b/>
        <sz val="11"/>
        <color theme="1"/>
        <rFont val="Calibri"/>
        <family val="2"/>
      </rPr>
      <t>→</t>
    </r>
    <r>
      <rPr>
        <b/>
        <sz val="11"/>
        <color theme="1"/>
        <rFont val="Aptos Narrow"/>
        <family val="2"/>
        <scheme val="minor"/>
      </rPr>
      <t xml:space="preserve">      </t>
    </r>
  </si>
  <si>
    <t>Resource Inflow: #1</t>
  </si>
  <si>
    <t>Expense: #1</t>
  </si>
  <si>
    <t>Expense: #2</t>
  </si>
  <si>
    <t>Resource Outflow: #3</t>
  </si>
  <si>
    <t>Is it investment expense?</t>
  </si>
  <si>
    <t>Is it resources received provided to another party or fund for which the agency or proprietary fund does not receive goods and services from the other party or fund and that are recoverable through the agency’s or proprietary fund’s current or future pricing policies</t>
  </si>
  <si>
    <t>Is it a transfer out?</t>
  </si>
  <si>
    <t>A</t>
  </si>
  <si>
    <t>5 A</t>
  </si>
  <si>
    <t>Is it resources from the disposal of capital assets and inventory?</t>
  </si>
  <si>
    <t xml:space="preserve">Is the investment income related to the fund's principal ongoing operations?
</t>
  </si>
  <si>
    <t>Is it resources received from another party or fund for which the agency or proprietary fund does not provide goods and services to the other party or fund and that directly or indirectly keep current or future fees and charges lower than they would be otherwise?</t>
  </si>
  <si>
    <t>Purpose of Fund:</t>
  </si>
  <si>
    <t>Account Code</t>
  </si>
  <si>
    <t>Account Description</t>
  </si>
  <si>
    <t>Account</t>
  </si>
  <si>
    <t>Status</t>
  </si>
  <si>
    <t>Descr</t>
  </si>
  <si>
    <t>General State Levy</t>
  </si>
  <si>
    <t>Special Levy - School</t>
  </si>
  <si>
    <t>Special Levy - Health</t>
  </si>
  <si>
    <t>Special Levy - Dairy</t>
  </si>
  <si>
    <t>Special Levy - Cattle</t>
  </si>
  <si>
    <t>Special Levy - Sheep</t>
  </si>
  <si>
    <t>Special Levy - Hog</t>
  </si>
  <si>
    <t>Special Levy - Other</t>
  </si>
  <si>
    <t>Withholding Taxes</t>
  </si>
  <si>
    <t>Regular Income Tax</t>
  </si>
  <si>
    <t>Corporate Income Taxes</t>
  </si>
  <si>
    <t>Fiduciary Income Taxes</t>
  </si>
  <si>
    <t>Banks &amp; Financial Institutions</t>
  </si>
  <si>
    <t>Inheritance Taxes</t>
  </si>
  <si>
    <t>Severance - Ad Valorem</t>
  </si>
  <si>
    <t>Severance - School</t>
  </si>
  <si>
    <t>Severance - Oil &amp; Gas</t>
  </si>
  <si>
    <t>Severance - Processors</t>
  </si>
  <si>
    <t>Severance - Conservation</t>
  </si>
  <si>
    <t>Severance - Copper</t>
  </si>
  <si>
    <t>Severance - Potash</t>
  </si>
  <si>
    <t>Severance - Uranium</t>
  </si>
  <si>
    <t>Severance - Others</t>
  </si>
  <si>
    <t>Resource Excise - Copper</t>
  </si>
  <si>
    <t>Resource Excise - Potash</t>
  </si>
  <si>
    <t>Resource Excise - Uranium</t>
  </si>
  <si>
    <t>Resource Excise - Others</t>
  </si>
  <si>
    <t>Gross Receipts Tax</t>
  </si>
  <si>
    <t>Compensating Tax</t>
  </si>
  <si>
    <t>Unclaimed Property (GRT)</t>
  </si>
  <si>
    <t>Other</t>
  </si>
  <si>
    <t>Alcoholic Beverages</t>
  </si>
  <si>
    <t>Motor Vehicle Excise Tax</t>
  </si>
  <si>
    <t>M.V. Compensating Tax</t>
  </si>
  <si>
    <t>Cannabis Excise Tax</t>
  </si>
  <si>
    <t>Electrical Energy Tax</t>
  </si>
  <si>
    <t>Bingo &amp; Raffle 3% Tax</t>
  </si>
  <si>
    <t>Govt Gross Receipts Tax</t>
  </si>
  <si>
    <t>Leased Vehicle Gross Rcpts.</t>
  </si>
  <si>
    <t>Boat Vehicle Excise Tax</t>
  </si>
  <si>
    <t>Insurance Tax</t>
  </si>
  <si>
    <t>Fire Insurance Tax</t>
  </si>
  <si>
    <t>Gasoline Tax</t>
  </si>
  <si>
    <t>Diesel, Butane &amp; Propylene Tax</t>
  </si>
  <si>
    <t>Special Fuel Tax</t>
  </si>
  <si>
    <t>Other Taxes</t>
  </si>
  <si>
    <t>OtherTaxesContra</t>
  </si>
  <si>
    <t>Public Utility Fees</t>
  </si>
  <si>
    <t>Railroad Car Tax</t>
  </si>
  <si>
    <t>Utilities &amp; Carrier Tax</t>
  </si>
  <si>
    <t>911 Emergency Surcharge Tax</t>
  </si>
  <si>
    <t>Daily Bed Surcharge</t>
  </si>
  <si>
    <t>Telecommunications Relay Tax</t>
  </si>
  <si>
    <t>Other Surcharges</t>
  </si>
  <si>
    <t>Admissions Tax</t>
  </si>
  <si>
    <t>Pari-Mutuel Tax</t>
  </si>
  <si>
    <t>Uncollected Winnings Tax</t>
  </si>
  <si>
    <t>Luxury Tax</t>
  </si>
  <si>
    <t>Tribal Revenue Sharing</t>
  </si>
  <si>
    <t>Gaming Tax</t>
  </si>
  <si>
    <t>Registrations &amp; Certificates</t>
  </si>
  <si>
    <t>Motor Veh Operators Lic Fees</t>
  </si>
  <si>
    <t>Mileage Tax</t>
  </si>
  <si>
    <t>Caravan Fees</t>
  </si>
  <si>
    <t>Aircraft Fees</t>
  </si>
  <si>
    <t>Weight-Distance Tax</t>
  </si>
  <si>
    <t>Weight-Distance Admin Fee</t>
  </si>
  <si>
    <t>Motor Vehicle Admin Fees</t>
  </si>
  <si>
    <t>Other M. V. Licenses</t>
  </si>
  <si>
    <t>Franchise Tax</t>
  </si>
  <si>
    <t>Liquor Licenses</t>
  </si>
  <si>
    <t>Tobacco Dealers Permit</t>
  </si>
  <si>
    <t>Racing Daily License Fees</t>
  </si>
  <si>
    <t>Trading Stamp Fees</t>
  </si>
  <si>
    <t>Bingo Licenses</t>
  </si>
  <si>
    <t>Leased Vehicle Surcharge</t>
  </si>
  <si>
    <t>Telecommunications Relay Chrg.</t>
  </si>
  <si>
    <t>Other Selected Business Taxes</t>
  </si>
  <si>
    <t>Cattle Sales Ring</t>
  </si>
  <si>
    <t>Dairy Products</t>
  </si>
  <si>
    <t>Sheep Sales Ring</t>
  </si>
  <si>
    <t>Pipeline Fees</t>
  </si>
  <si>
    <t>Liquified Petroleum</t>
  </si>
  <si>
    <t>Diesel, Butane &amp; Propylene</t>
  </si>
  <si>
    <t>Gasoline Servers &amp; Distr.</t>
  </si>
  <si>
    <t>Hunting &amp; License Fees</t>
  </si>
  <si>
    <t>Itinerant Vendors License Fees</t>
  </si>
  <si>
    <t>Notary Public Fees</t>
  </si>
  <si>
    <t>Trade &amp; Professions Licenses</t>
  </si>
  <si>
    <t>Trade &amp; Professions Permits</t>
  </si>
  <si>
    <t>Trade &amp; Pro Perm &amp; Licen-Inter</t>
  </si>
  <si>
    <t>Boiler/Elevator Insp. Fees</t>
  </si>
  <si>
    <t>Gaming License &amp; Permit Fees</t>
  </si>
  <si>
    <t>Other Licenses &amp; Permits</t>
  </si>
  <si>
    <t>Other Licenses &amp; Permits-Inter</t>
  </si>
  <si>
    <t>Subregistrars Fees</t>
  </si>
  <si>
    <t>Brand Regis. &amp; Recording</t>
  </si>
  <si>
    <t>Trademark Fees</t>
  </si>
  <si>
    <t>Reg for Trades &amp; Prof</t>
  </si>
  <si>
    <t>Retirement &amp; Memb. Fees</t>
  </si>
  <si>
    <t>Non-Taxable Tax Certificates</t>
  </si>
  <si>
    <t>Driving School Fees</t>
  </si>
  <si>
    <t>Other Registration Fees</t>
  </si>
  <si>
    <t>Candidate Filing Fees</t>
  </si>
  <si>
    <t>Coporation Filing Fees</t>
  </si>
  <si>
    <t>Civil Action Filing Fees</t>
  </si>
  <si>
    <t>Irrigation Filing Fees</t>
  </si>
  <si>
    <t>Supreme Court Filing Fees</t>
  </si>
  <si>
    <t>Credit Union Cert. Fees</t>
  </si>
  <si>
    <t>Blue Sky Filing Fees</t>
  </si>
  <si>
    <t>Death &amp; Birth Certificate Fees</t>
  </si>
  <si>
    <t>Other Filing Fees</t>
  </si>
  <si>
    <t>Public Activity Bond Fee</t>
  </si>
  <si>
    <t>OCD Permit/App Fees</t>
  </si>
  <si>
    <t>OCD Admin Hearing Fees</t>
  </si>
  <si>
    <t>Credit Union Exam Fees</t>
  </si>
  <si>
    <t>Bank Examination Fees</t>
  </si>
  <si>
    <t>Bldg. &amp; Loan Exam. Fees</t>
  </si>
  <si>
    <t>Trades &amp; Prof. Exam. Fees</t>
  </si>
  <si>
    <t>Exam. Fees For Sanitarians</t>
  </si>
  <si>
    <t>Broker Dealer/Invst. Fees</t>
  </si>
  <si>
    <t>Other Exam Fees</t>
  </si>
  <si>
    <t>Rebates</t>
  </si>
  <si>
    <t>Recoveries</t>
  </si>
  <si>
    <t>Cattle Inspection Fees</t>
  </si>
  <si>
    <t>Hide Inspection Fees</t>
  </si>
  <si>
    <t>Horse Inspection Fees</t>
  </si>
  <si>
    <t>Sheep Inspection &amp; Brand</t>
  </si>
  <si>
    <t>Set-Aside Fees</t>
  </si>
  <si>
    <t>Vending &amp; Food Service Income</t>
  </si>
  <si>
    <t>Swine Inspections</t>
  </si>
  <si>
    <t>Estray Inspections</t>
  </si>
  <si>
    <t>Other Fees</t>
  </si>
  <si>
    <t>Other Fees - Interagency</t>
  </si>
  <si>
    <t>Matriculation Fees</t>
  </si>
  <si>
    <t>Tuition-Resident</t>
  </si>
  <si>
    <t>Tuition-Non-Resident</t>
  </si>
  <si>
    <t>Laboratory Fees</t>
  </si>
  <si>
    <t>Student Health Fees</t>
  </si>
  <si>
    <t>Debt Service Fees</t>
  </si>
  <si>
    <t>Student Activity Fees</t>
  </si>
  <si>
    <t>Other Student Fees</t>
  </si>
  <si>
    <t>Auditing Services</t>
  </si>
  <si>
    <t>Auditing Services - CU</t>
  </si>
  <si>
    <t>Auditing Services -Interagency</t>
  </si>
  <si>
    <t>Data Processing Services</t>
  </si>
  <si>
    <t>Printing &amp; Reproduction</t>
  </si>
  <si>
    <t>Personnel Services Fees</t>
  </si>
  <si>
    <t>Use Of Property</t>
  </si>
  <si>
    <t>Sales</t>
  </si>
  <si>
    <t>Custodial &amp; Rental Assmt.</t>
  </si>
  <si>
    <t>Central Telephone Services</t>
  </si>
  <si>
    <t>Other Intra State Services</t>
  </si>
  <si>
    <t>Legal Services</t>
  </si>
  <si>
    <t>Other Services</t>
  </si>
  <si>
    <t>Other Services - CU</t>
  </si>
  <si>
    <t>Other Services-INTERAGENCY</t>
  </si>
  <si>
    <t>EXPO - Carnival Rides</t>
  </si>
  <si>
    <t>EXPO - Commissions on Sales</t>
  </si>
  <si>
    <t>EXPO - Food and Beverage</t>
  </si>
  <si>
    <t>EXPO - Concessions Exhibits</t>
  </si>
  <si>
    <t>EXPO - Sponsorships</t>
  </si>
  <si>
    <t>EXPO - Entry Fees - Events</t>
  </si>
  <si>
    <t>EXPO - Other Fees</t>
  </si>
  <si>
    <t>EXPO - Parking</t>
  </si>
  <si>
    <t>EXPO - Utility Fees</t>
  </si>
  <si>
    <t>EXPO - Pari-Mutual Revenue</t>
  </si>
  <si>
    <t>SPACEPORT - Lease Rev</t>
  </si>
  <si>
    <t>SPACEPORT - User Fee</t>
  </si>
  <si>
    <t>SPACEPORT -Other Aerospace Rev</t>
  </si>
  <si>
    <t>SPACEPORT - Venue Revenue</t>
  </si>
  <si>
    <t>SPACEPORT - Tour Revenue</t>
  </si>
  <si>
    <t>SPACEPORT - Merchandise Rev</t>
  </si>
  <si>
    <t>SPACEPORT - Utility Revenue</t>
  </si>
  <si>
    <t>SPACEPORT -Other Non-Aerospace</t>
  </si>
  <si>
    <t>SPACEPORT-Fuel Revenue</t>
  </si>
  <si>
    <t>SPACEPORT - Spaceport Cup</t>
  </si>
  <si>
    <t>State Chemist Fees</t>
  </si>
  <si>
    <t>State Chemist Fees-Interagency</t>
  </si>
  <si>
    <t>State Police Escort Fees</t>
  </si>
  <si>
    <t>Photostat Fees</t>
  </si>
  <si>
    <t>House Trailer Inspec. Fees</t>
  </si>
  <si>
    <t>Telephone Vending Machines</t>
  </si>
  <si>
    <t>Court Costs</t>
  </si>
  <si>
    <t>Investigation/Securities Fees</t>
  </si>
  <si>
    <t>Other Current Services</t>
  </si>
  <si>
    <t>Other Current Services - Inter</t>
  </si>
  <si>
    <t>New Mexico Magazine</t>
  </si>
  <si>
    <t>New Mexico Digest</t>
  </si>
  <si>
    <t>New Mexico Reports</t>
  </si>
  <si>
    <t>New Mexico Compilation</t>
  </si>
  <si>
    <t>Session Laws</t>
  </si>
  <si>
    <t>Textbooks</t>
  </si>
  <si>
    <t>Manuals &amp; Codes</t>
  </si>
  <si>
    <t>Forms</t>
  </si>
  <si>
    <t>Other Publications</t>
  </si>
  <si>
    <t>Crops</t>
  </si>
  <si>
    <t>Poultry</t>
  </si>
  <si>
    <t>Livestock</t>
  </si>
  <si>
    <t>Other Farm Products</t>
  </si>
  <si>
    <t>License Plates</t>
  </si>
  <si>
    <t>License Plates - Interagency</t>
  </si>
  <si>
    <t>Arts &amp; Crafts</t>
  </si>
  <si>
    <t>Concession Merchandise</t>
  </si>
  <si>
    <t>Meals</t>
  </si>
  <si>
    <t>Payment for Care - 3rd Party</t>
  </si>
  <si>
    <t>Payments For Care-Government</t>
  </si>
  <si>
    <t>Payments For Care-Individuals</t>
  </si>
  <si>
    <t>Admissions</t>
  </si>
  <si>
    <t>Admissions-Resident</t>
  </si>
  <si>
    <t>Admission-Nonresident</t>
  </si>
  <si>
    <t>ADMISSIONS - Interagency</t>
  </si>
  <si>
    <t>Other Institutional Sales</t>
  </si>
  <si>
    <t>Other Sales Of Services</t>
  </si>
  <si>
    <t>Interest On Bank Deposits</t>
  </si>
  <si>
    <t>Interest On Investments</t>
  </si>
  <si>
    <t>Dividend Income</t>
  </si>
  <si>
    <t>Interest On Loans</t>
  </si>
  <si>
    <t>Interest Earned on Lease</t>
  </si>
  <si>
    <t>Other Investment Income</t>
  </si>
  <si>
    <t>Realized Gain (Loss) on Invest</t>
  </si>
  <si>
    <t>Realized Loss on Investment</t>
  </si>
  <si>
    <t>Unrealized Gain (Loss) on Invs</t>
  </si>
  <si>
    <t>Land - Rental Or Lease</t>
  </si>
  <si>
    <t>Lease Revenue</t>
  </si>
  <si>
    <t>Building - Rental Or Lease</t>
  </si>
  <si>
    <t>Equipment - Rental Or Lease</t>
  </si>
  <si>
    <t>Vehicle - Rental Or Lease</t>
  </si>
  <si>
    <t>Rent of Land/Buildings Interag</t>
  </si>
  <si>
    <t>Rent Of Quarters</t>
  </si>
  <si>
    <t>Concession Rental</t>
  </si>
  <si>
    <t>Auto Rental</t>
  </si>
  <si>
    <t>Equipment Rental</t>
  </si>
  <si>
    <t>Other Rentals</t>
  </si>
  <si>
    <t>Other Rental-Resident</t>
  </si>
  <si>
    <t>Other Rental-Nonresident</t>
  </si>
  <si>
    <t>Federal Direct - Non-Operating</t>
  </si>
  <si>
    <t>Federal Contract - Interagency</t>
  </si>
  <si>
    <t>Federal - Indirect</t>
  </si>
  <si>
    <t>Federal Indirect - CU</t>
  </si>
  <si>
    <t>Federal - Indirect Interagency</t>
  </si>
  <si>
    <t>Federal - Contracts &amp; Other</t>
  </si>
  <si>
    <t>Property Tax</t>
  </si>
  <si>
    <t>Sales Tax</t>
  </si>
  <si>
    <t>Court Fines &amp; Forfeitures</t>
  </si>
  <si>
    <t>Other Penalties</t>
  </si>
  <si>
    <t>Traffic Violation Fees</t>
  </si>
  <si>
    <t>Court Cash Bond</t>
  </si>
  <si>
    <t>Metro Crt Penalty Assessments</t>
  </si>
  <si>
    <t>Docket Fees</t>
  </si>
  <si>
    <t>Legal Settlements</t>
  </si>
  <si>
    <t>Employee Contributions/Ret.</t>
  </si>
  <si>
    <t>Employer Contributions/Ret.</t>
  </si>
  <si>
    <t>Undistr. Contributions/Ret.</t>
  </si>
  <si>
    <t>Employee Contr-Retiree Ins.</t>
  </si>
  <si>
    <t>Employer Contr-Retiree Ins</t>
  </si>
  <si>
    <t>Retiree Contr.-Retiree Ins.</t>
  </si>
  <si>
    <t>Employee Contr.-Work. Comp.</t>
  </si>
  <si>
    <t>Service Credits Purchased</t>
  </si>
  <si>
    <t>Employee Contributions Ins</t>
  </si>
  <si>
    <t>Employer Contributions/Ins.</t>
  </si>
  <si>
    <t>Insurance Assessments</t>
  </si>
  <si>
    <t>Other Gifts &amp; Grants</t>
  </si>
  <si>
    <t>Other Gifts &amp; Grants - CU</t>
  </si>
  <si>
    <t>Other Gifts-Grants-Interagency</t>
  </si>
  <si>
    <t>Subscriptions</t>
  </si>
  <si>
    <t>Contributions</t>
  </si>
  <si>
    <t>Doctors' Surcharges</t>
  </si>
  <si>
    <t>Premium Surcharges</t>
  </si>
  <si>
    <t>Health Care Quality Surcharge</t>
  </si>
  <si>
    <t>HLTHCARE DELIVERY ACCESSIBILTY</t>
  </si>
  <si>
    <t>Bond Proceeds</t>
  </si>
  <si>
    <t>Premium On Sale Of Bonds</t>
  </si>
  <si>
    <t>Accrued Int./Sale Of Bonds</t>
  </si>
  <si>
    <t>Land Royalties</t>
  </si>
  <si>
    <t>Sale Of Land</t>
  </si>
  <si>
    <t>Sale Of Building</t>
  </si>
  <si>
    <t>Sale Of Equipment</t>
  </si>
  <si>
    <t>Sale Of Auto Property</t>
  </si>
  <si>
    <t>Sale-Other Fixed Assets</t>
  </si>
  <si>
    <t>Sale Of Accrued Interest</t>
  </si>
  <si>
    <t>Capital Gains(Losses)</t>
  </si>
  <si>
    <t>Sale Of Other Investments</t>
  </si>
  <si>
    <t>Other Claims</t>
  </si>
  <si>
    <t>Workers' Comp. Assessment</t>
  </si>
  <si>
    <t>Environment Department Fees</t>
  </si>
  <si>
    <t>Environ Dept Fees-Interagency</t>
  </si>
  <si>
    <t>Miscellaneous Revenue</t>
  </si>
  <si>
    <t>Special Items</t>
  </si>
  <si>
    <t>Extraordinary Items</t>
  </si>
  <si>
    <t>In-Kind Revenue</t>
  </si>
  <si>
    <t>Misc Revenue - Interagency</t>
  </si>
  <si>
    <t>Tobacco Settlement Receipts</t>
  </si>
  <si>
    <t>General Fd. Appropriation</t>
  </si>
  <si>
    <t>Other Appropriations</t>
  </si>
  <si>
    <t>O/F SOURCES REVERSIONS</t>
  </si>
  <si>
    <t>O/F Sources-Other Bond Proceed</t>
  </si>
  <si>
    <t>Intra-State Wts-Other</t>
  </si>
  <si>
    <t>O/F Sources-STB Proceeds</t>
  </si>
  <si>
    <t>STB Proceeds Inter-Agency</t>
  </si>
  <si>
    <t>O/F Sources-GOB Proceeds</t>
  </si>
  <si>
    <t>GOB Proceeds Inter-Agency</t>
  </si>
  <si>
    <t>O/F Sources-Lease Financing</t>
  </si>
  <si>
    <t>O/F Sources IT Subsccrip Fin</t>
  </si>
  <si>
    <t>Transfer In of Capital Asset</t>
  </si>
  <si>
    <t>Other Financing Sources</t>
  </si>
  <si>
    <t>OFS - INTRA-Agency</t>
  </si>
  <si>
    <t>Other Fin Src - Refunding Bond</t>
  </si>
  <si>
    <t>O/F Sources - CU</t>
  </si>
  <si>
    <t>O/F Sources - Higher Ed Instit</t>
  </si>
  <si>
    <t>All Expenditures</t>
  </si>
  <si>
    <t>Payroll</t>
  </si>
  <si>
    <t>Exempt Perm Positions P/T&amp;F/T</t>
  </si>
  <si>
    <t>Term Positions</t>
  </si>
  <si>
    <t>Classified Perm Positions F/T</t>
  </si>
  <si>
    <t>Classified Perm Positions P/T</t>
  </si>
  <si>
    <t>Temporary Positions F/T &amp; P/T</t>
  </si>
  <si>
    <t>Paid Unused Sick Leave</t>
  </si>
  <si>
    <t>Overtime &amp; Other Premium Pay</t>
  </si>
  <si>
    <t>Longevity Pay</t>
  </si>
  <si>
    <t>Annl &amp; Comp Paid At Separation</t>
  </si>
  <si>
    <t>Differential Pay</t>
  </si>
  <si>
    <t>Group Insurance Premium</t>
  </si>
  <si>
    <t>Retirement Contributions</t>
  </si>
  <si>
    <t>F I C A</t>
  </si>
  <si>
    <t>Workers' Comp Assessment Fee</t>
  </si>
  <si>
    <t>GSD Work Comp Insur Premium</t>
  </si>
  <si>
    <t>Unemployment Comp Premium</t>
  </si>
  <si>
    <t>Employee Liability Ins Premium</t>
  </si>
  <si>
    <t>RHC Act Contributions</t>
  </si>
  <si>
    <t>Other Employee Benefits</t>
  </si>
  <si>
    <t>COVID Related Admin Leave</t>
  </si>
  <si>
    <t>COVID Related EFMLA</t>
  </si>
  <si>
    <t>COVID Related Time Worked</t>
  </si>
  <si>
    <t>COVID Related Hazard Pay</t>
  </si>
  <si>
    <t>Payroll N/A</t>
  </si>
  <si>
    <t>Medical Services</t>
  </si>
  <si>
    <t>Professional Services</t>
  </si>
  <si>
    <t>Professional Svcs - Interagenc</t>
  </si>
  <si>
    <t>Other Services - Interagency</t>
  </si>
  <si>
    <t>Other Services - Higher Ed</t>
  </si>
  <si>
    <t>Audit Services</t>
  </si>
  <si>
    <t>Audit Services - Interagency</t>
  </si>
  <si>
    <t>Attorney Services</t>
  </si>
  <si>
    <t>Attorney Services - Interagenc</t>
  </si>
  <si>
    <t>IT Services</t>
  </si>
  <si>
    <t>IT Services- Interagency</t>
  </si>
  <si>
    <t>Capital -Professional Contract</t>
  </si>
  <si>
    <t>Insurance Contract Premiums</t>
  </si>
  <si>
    <t>Prior Year Expense Contractual</t>
  </si>
  <si>
    <t>GenAdminInsur</t>
  </si>
  <si>
    <t>Legislator PerDiem&amp;M-DFARollup</t>
  </si>
  <si>
    <t>Legis Voting Mbr PerDiem&amp;Mile</t>
  </si>
  <si>
    <t>Legis Advisory Member Expense</t>
  </si>
  <si>
    <t>Legis OT Trvl-non mbr interim</t>
  </si>
  <si>
    <t>Legislator O/S Travel</t>
  </si>
  <si>
    <t>Legis Reg Session PD &amp; M</t>
  </si>
  <si>
    <t>Legis Special Session PD &amp; M</t>
  </si>
  <si>
    <t>Legis Public Member Expense</t>
  </si>
  <si>
    <t>Legislator Regular Session</t>
  </si>
  <si>
    <t>Legislator Interim Com Mtg</t>
  </si>
  <si>
    <t>Legislator Special Session</t>
  </si>
  <si>
    <t>Employee I/S Mileage &amp; Fares</t>
  </si>
  <si>
    <t>Employee I/S Meals &amp; Lodging</t>
  </si>
  <si>
    <t>Brd &amp; Comm Mbr Meals &amp; Lodging</t>
  </si>
  <si>
    <t>Brd &amp; Comm Mbr Mileage &amp; Fares</t>
  </si>
  <si>
    <t>EE Non Routine Part. Per Diem</t>
  </si>
  <si>
    <t>Transp - Fuel &amp; Oil</t>
  </si>
  <si>
    <t>Electric Vehicle Charging Fee</t>
  </si>
  <si>
    <t>Transp - Parts &amp; Supplies</t>
  </si>
  <si>
    <t>Transp - Transp Insurance</t>
  </si>
  <si>
    <t>State Transp Pool Charges</t>
  </si>
  <si>
    <t>Transp - Other Travel</t>
  </si>
  <si>
    <t>DGF - Habitat/Land Develop</t>
  </si>
  <si>
    <t>DGF - Habitat/Land - Interagen</t>
  </si>
  <si>
    <t>Maint - Grounds &amp; Roadways</t>
  </si>
  <si>
    <t>Maint - Furn, Fixt, Equipment</t>
  </si>
  <si>
    <t>Maint - Buildings &amp; Structures</t>
  </si>
  <si>
    <t>Maint - Property Insurance</t>
  </si>
  <si>
    <t>Maint - Supplies</t>
  </si>
  <si>
    <t>Maint - Laundry/Dry Cleaning</t>
  </si>
  <si>
    <t>Maintenance Services</t>
  </si>
  <si>
    <t>Other Service Non Contractual</t>
  </si>
  <si>
    <t>Maintenance IT</t>
  </si>
  <si>
    <t>IT HW/SW Agreements</t>
  </si>
  <si>
    <t>Other Maintenance</t>
  </si>
  <si>
    <t>Supply Inventory IT</t>
  </si>
  <si>
    <t>Supplies-Office Supplies</t>
  </si>
  <si>
    <t>Supplies-Medical,Lab,Personal</t>
  </si>
  <si>
    <t>Supplies-Drugs</t>
  </si>
  <si>
    <t>Supplies-Field Supplies</t>
  </si>
  <si>
    <t>Supplies-Food</t>
  </si>
  <si>
    <t>Supplies-Kitchen Supplies</t>
  </si>
  <si>
    <t>Supplies-Clothng,Unifrms,Linen</t>
  </si>
  <si>
    <t>Supplies-Education&amp;Recreation</t>
  </si>
  <si>
    <t>Supplies-Inventory Exempt</t>
  </si>
  <si>
    <t>Reporting &amp; Recording</t>
  </si>
  <si>
    <t>Report/Record Inter St Agency</t>
  </si>
  <si>
    <t>ISD Services</t>
  </si>
  <si>
    <t>DOIT HCM Assessment Fees</t>
  </si>
  <si>
    <t>Radio Communications Svcs</t>
  </si>
  <si>
    <t>GSD Radio Communication</t>
  </si>
  <si>
    <t>GCD Radio Communications Svcs</t>
  </si>
  <si>
    <t>Printing &amp; Photo Services</t>
  </si>
  <si>
    <t>Printing &amp; Photo - Interagency</t>
  </si>
  <si>
    <t>Building Use Fee GSD</t>
  </si>
  <si>
    <t>Postage &amp; Mail Services</t>
  </si>
  <si>
    <t>Postage&amp;Mail Svcs - Int Agency</t>
  </si>
  <si>
    <t>Bond Premiums</t>
  </si>
  <si>
    <t>Utilities</t>
  </si>
  <si>
    <t>Utilities - Sewer/Garbage</t>
  </si>
  <si>
    <t>Utilities - Electricity</t>
  </si>
  <si>
    <t>Utilities - Water</t>
  </si>
  <si>
    <t>Utilities - Natural Gas</t>
  </si>
  <si>
    <t>Utilities - Propane</t>
  </si>
  <si>
    <t>Rent Of Land &amp; Buildings</t>
  </si>
  <si>
    <t>Rent Expense -  Interagency</t>
  </si>
  <si>
    <t>Rent Of Equipment</t>
  </si>
  <si>
    <t>Communications</t>
  </si>
  <si>
    <t>DOIT Telecommunication</t>
  </si>
  <si>
    <t>DOIT Telecommunications</t>
  </si>
  <si>
    <t>Subscriptions/Dues/License Fee</t>
  </si>
  <si>
    <t>Subscription &amp; Due Interagency</t>
  </si>
  <si>
    <t>Employee Training &amp; Education</t>
  </si>
  <si>
    <t>Board Member Training</t>
  </si>
  <si>
    <t>Emp Train &amp; Edu InterSt Agency</t>
  </si>
  <si>
    <t>Advertising</t>
  </si>
  <si>
    <t>Investment Amort/Accretion</t>
  </si>
  <si>
    <t>Investment Management Expenses</t>
  </si>
  <si>
    <t>Other Investment Expenses</t>
  </si>
  <si>
    <t>Investment Transaction Costs</t>
  </si>
  <si>
    <t>Bank Fees/Services</t>
  </si>
  <si>
    <t>Grants To Individuals</t>
  </si>
  <si>
    <t>Care &amp; Support</t>
  </si>
  <si>
    <t>Care &amp; Support InterSt Agency</t>
  </si>
  <si>
    <t>Claims and Benefits Expenses</t>
  </si>
  <si>
    <t>Insurance Premiums-non_payroll</t>
  </si>
  <si>
    <t>Grants To Local Governments</t>
  </si>
  <si>
    <t>Grants To Public Schools-Univ</t>
  </si>
  <si>
    <t>Grants -Higher Ed Institution</t>
  </si>
  <si>
    <t>Grants To Native Amer Indians</t>
  </si>
  <si>
    <t>Grants To Public Schools&amp;Univ</t>
  </si>
  <si>
    <t>Grants to Local Govt - Nonoper</t>
  </si>
  <si>
    <t>Grants -Higher Ed (in CAFR)</t>
  </si>
  <si>
    <t>Grants to Native Amer Indians</t>
  </si>
  <si>
    <t>Grants To Other Entities</t>
  </si>
  <si>
    <t>Grants to Other Agencies</t>
  </si>
  <si>
    <t>Environmental Remediation</t>
  </si>
  <si>
    <t>Purchases For Resale</t>
  </si>
  <si>
    <t>Commissions Paid to Operators</t>
  </si>
  <si>
    <t>Operator Fair Minimum Return</t>
  </si>
  <si>
    <t>Debt Service-Principal</t>
  </si>
  <si>
    <t>Lease Principal Payment</t>
  </si>
  <si>
    <t>Principal Pd by Other Agency</t>
  </si>
  <si>
    <t>Debt Service-Interest</t>
  </si>
  <si>
    <t>Miscellaneous Expense</t>
  </si>
  <si>
    <t>Misc Expense Interagency</t>
  </si>
  <si>
    <t>Facilities &amp; Admin. Expense</t>
  </si>
  <si>
    <t>Request to Pay Prior Year</t>
  </si>
  <si>
    <t>Land</t>
  </si>
  <si>
    <t>Land - Improvements</t>
  </si>
  <si>
    <t>Furniture &amp; Fixtures</t>
  </si>
  <si>
    <t>Information Tech Equipment</t>
  </si>
  <si>
    <t>Other Equipment</t>
  </si>
  <si>
    <t>Animals</t>
  </si>
  <si>
    <t>Library &amp; Museum Acquisitions</t>
  </si>
  <si>
    <t>Automotive &amp; Aircraft</t>
  </si>
  <si>
    <t>Railway Equipment</t>
  </si>
  <si>
    <t>Spaceport Equipment</t>
  </si>
  <si>
    <t>Lease Interest</t>
  </si>
  <si>
    <t>Buildings &amp; Structures</t>
  </si>
  <si>
    <t>Employee O/S Mileage &amp; Fares</t>
  </si>
  <si>
    <t>Employee O/S Meals &amp; Lodging</t>
  </si>
  <si>
    <t>Brd &amp; Comm O/S Mileage &amp; Fares</t>
  </si>
  <si>
    <t>Brd &amp; Comm O/S Meals &amp; Lodging</t>
  </si>
  <si>
    <t>Other Financing Uses</t>
  </si>
  <si>
    <t>Other Financing Uses-Nonbudget</t>
  </si>
  <si>
    <t>OFU - INTRA-Agency</t>
  </si>
  <si>
    <t>Other Fin Use - Refund Bonds</t>
  </si>
  <si>
    <t>O/F Uses - CU</t>
  </si>
  <si>
    <t>O/F Uses - Higher Ed-Nonbudget</t>
  </si>
  <si>
    <t>Govt Wide - Net Transfers</t>
  </si>
  <si>
    <t>Transfer Out of Capital Asset</t>
  </si>
  <si>
    <t>Refunds-Member Contributions</t>
  </si>
  <si>
    <t>Lease/IT Contract Exp</t>
  </si>
  <si>
    <t>Annuity Payments</t>
  </si>
  <si>
    <t>Distr. To Beneficiaries</t>
  </si>
  <si>
    <t>Distr To State General Fund</t>
  </si>
  <si>
    <t>Claims Loss Reserve</t>
  </si>
  <si>
    <t>Reversions - GENERAL FUND ONLY</t>
  </si>
  <si>
    <t>Reversion - Interagency</t>
  </si>
  <si>
    <t>OPEB Expense</t>
  </si>
  <si>
    <t>Pension Expense</t>
  </si>
  <si>
    <t>Amortization (income) Expense</t>
  </si>
  <si>
    <t>Amortization EXP-RUA</t>
  </si>
  <si>
    <t>Amortization Exp IT Subscripti</t>
  </si>
  <si>
    <t>Depreciation Expense</t>
  </si>
  <si>
    <t>In-Kind Expenditure</t>
  </si>
  <si>
    <t>General Fund Allotments</t>
  </si>
  <si>
    <t>General Fund Allotment - CU's</t>
  </si>
  <si>
    <t>GF Allotment &amp; Capital - CU</t>
  </si>
  <si>
    <t>General Fund Allotment - Exter</t>
  </si>
  <si>
    <t>Federal Direct - Operating</t>
  </si>
  <si>
    <t>Federal Direct - Capital</t>
  </si>
  <si>
    <t xml:space="preserve">4.7. Q—An insured individual receives covered healthcare services from a governmental healthcare provider, resulting in recognition of a revenue and receivable by the governmental healthcare provider. The third-party insurer is responsible for making payments to the governmental healthcare provider in accordance with the terms of the insurance contract. Does this circumstance meet the criterion established in paragraph 14a of Statement 103 for purposes of the definition of subsidies? </t>
  </si>
  <si>
    <t>A—No. Even though the third-party insurer did not directly receive goods or services from the governmental healthcare provider, those payments do not meet the criterion in paragraph 14a. The insured individual received goods or 4 services from the governmental healthcare provider that resulted in the healthcare provider receiving resources in the form of a receivable. The thirdparty insurer is paying the governmental healthcare provider in place of the insured individual because of the contractual relationship between the insured individual and the third-party insurer.</t>
  </si>
  <si>
    <t xml:space="preserve">4.6. Q—Do payments in lieu of taxes (PILOTs) made by a BTA or a proprietary fund meet the definition of subsidies? </t>
  </si>
  <si>
    <t xml:space="preserve">A—It depends on the substance of the transaction. In many circumstances, a PILOT is an arrangement in which (a) a payment from a BTA or proprietary fund is made either to the general fund of the primary government or to another government to compensate for tax revenue lost due to tax exemptions for the purpose of supporting general governmental activities and (b) the BTA or proprietary fund establishes a rate or fee that produces operating income greater than or equal to the amount of the PILOT. In these circumstances, the PILOT would meet the definition of subsidies. However, in other circumstances, a PILOT is a payment from a BTA or proprietary fund to another government or fund for goods or services provided to the BTA or proprietary fund. In those circumstances, the PILOT would not meet the definition of subsidies. The name of the arrangement is not relevant to the determination of whether it is a subsidy for accounting and financial reporting purposes. (See also paragraph 112 of Statement No. 34, Basic Financial Statements—and Management's Discussion and Analysis—for State and Local Governments, as amended, regarding interfund services provided and used and interfund transfers.) </t>
  </si>
  <si>
    <t xml:space="preserve">4.5. Q—How should subsidies be classified if resources are used for the acquisition of capital assets in circumstances in which the provider of a subsidy did not limit the use of the resources to the acquisition of capital assets? </t>
  </si>
  <si>
    <t xml:space="preserve">A—Subsidies are classified as noncapital subsidies if the provider of the subsidy either does not limit the use of the resources or limits the use of the resources to something other than the acquisition of capital assets. Subsidies are only classified as capital subsidies (that is, all subsidies other than noncapital subsidies) if the provider of the subsidy has limited the use of the resources to the acquisition of capital assets. The recipient’s use of all or a portion of a subsidy for capital purposes does not, by itself, result in all or a portion of the subsidy being classified as a capital subsidy. Subsidies other than noncapital subsidies should be reported as other nonoperating revenues and expenses. (See also Question 7.73.2 in Implementation Guide 2015-1, as amended.) </t>
  </si>
  <si>
    <t xml:space="preserve">4.4. Q—Paragraph 54 of Statement 87 requires that the deferred inflow of resources related to a lease be recognized as inflows of resources (for example, revenue) over the term of the lease. If reported as revenue, should a BTA or an enterprise fund report those inflows of resources as operating revenue? </t>
  </si>
  <si>
    <t xml:space="preserve">A—Yes. Paragraph 13 of Statement 103 provides that operating revenues are revenues other than nonoperating revenues and that revenues related to financing are nonoperating revenues. As discussed in Question 4.3, only interest revenue recognized from a lease is related to financing. Revenue recognized from the deferred inflow of resources related to a lease, therefore, is not related to financing. Such revenue does not meet any of the other categories for nonoperating revenue and, therefore, should be reported as operating revenue. 3 </t>
  </si>
  <si>
    <t xml:space="preserve">4.3. Q—If the principal ongoing operation of a business-type activity (BTA) or an enterprise fund is leasing property to other entities, should interest revenue related to leases be reported as operating revenue? </t>
  </si>
  <si>
    <t xml:space="preserve">A—No. Interest revenue is a revenue related to financing, which, in accordance with paragraph 13 of Statement 103, is a nonoperating revenue unless financing transactions constitute the proprietary fund’s principal ongoing operations. If the principal ongoing operation of a BTA or an enterprise fund is leasing property to other entities, the principal ongoing operation is conveying control of the right to use an underlying asset. Because interest revenue related to a lease is recognized from financing the operation of conveying control of the right to use an underlying asset, rather than from the operation itself, interest revenue from a lease should not be reported as operating revenue. Although the foundational principle of Statement No. 87, Leases, as amended, is that leases are financings, leases are different from other types of financings (such as loans) because, in addition to interest revenue, a lease results in revenue from conveying control of the right to use an underlying asset through the recognition of the deferred inflow of resources as inflows of resources in subsequent periods. </t>
  </si>
  <si>
    <t xml:space="preserve">4.2. Q—Paragraph 13 of Statement No. 103, Financial Reporting Model Improvements, indicates that interest revenues of a proprietary fund established 2 to provide loans to first-time homeowners should be reported as operating revenues because those transactions constitute the proprietary fund’s principal ongoing operations. If this proprietary fund reports interest expenses associated with borrowings that finance operations, would the interest expenses be reported as operating expenses? </t>
  </si>
  <si>
    <t xml:space="preserve">A—No. Interest expenses related to financing are always reported as nonoperating expenses. The interest revenues are related to the operations of the program, whereas the interest expenses are related to how the fund obtained resources (financing) to operate its lending program. </t>
  </si>
  <si>
    <t>IG 2025-1</t>
  </si>
  <si>
    <r>
      <t>Is the revenue specifically identified in a question 4.2-4.7 from the 2025-1 GASB Implementatin Guide(IG)? (</t>
    </r>
    <r>
      <rPr>
        <b/>
        <i/>
        <sz val="11"/>
        <color theme="3" tint="0.499984740745262"/>
        <rFont val="Aptos Narrow"/>
        <family val="2"/>
        <scheme val="minor"/>
      </rPr>
      <t>For Q&amp;A from 2025-1 Implementatin Guide expand rows 8-19</t>
    </r>
    <r>
      <rPr>
        <sz val="11"/>
        <color theme="1"/>
        <rFont val="Aptos Narrow"/>
        <family val="2"/>
        <scheme val="minor"/>
      </rPr>
      <t>)</t>
    </r>
  </si>
  <si>
    <t>Operating</t>
  </si>
  <si>
    <t>Non-Operating</t>
  </si>
  <si>
    <t>BU #</t>
  </si>
  <si>
    <t>Proprietary/ISF</t>
  </si>
  <si>
    <t>Do the operating/non-operating revenue and expense requirements under GASBS 103 apply to your agency?</t>
  </si>
  <si>
    <t>Enter your 5-digit BU#</t>
  </si>
  <si>
    <t>Mapped to Operating or Non-Operating at Statewide Level</t>
  </si>
  <si>
    <t>If the requirements do apply to your agency, please keep the following accounts in mind and make note of where they are mapped to at the statewide level:</t>
  </si>
  <si>
    <t>Applicability and Specific Account Code Mapping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</si>
</sst>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b/>
      <sz val="11"/>
      <color theme="1"/>
      <name val="Aptos Narrow"/>
      <family val="2"/>
      <scheme val="minor"/>
    </font>
    <font>
      <b/>
      <sz val="11"/>
      <color theme="1"/>
      <name val="Calibri"/>
      <family val="2"/>
    </font>
    <font>
      <b/>
      <sz val="10"/>
      <color indexed="0"/>
      <name val="Arial"/>
      <family val="2"/>
    </font>
    <font>
      <b/>
      <i/>
      <sz val="11"/>
      <color theme="1"/>
      <name val="Aptos Narrow"/>
      <family val="2"/>
      <scheme val="minor"/>
    </font>
    <font>
      <b/>
      <i/>
      <sz val="11"/>
      <color theme="3" tint="0.499984740745262"/>
      <name val="Aptos Narrow"/>
      <family val="2"/>
      <scheme val="minor"/>
    </font>
    <font>
      <sz val="11"/>
      <color indexed="8"/>
      <name val="Aptos Narrow"/>
      <family val="2"/>
      <scheme val="minor"/>
    </font>
    <font>
      <b/>
      <i/>
      <sz val="16"/>
      <color theme="1"/>
      <name val="Aptos Narrow"/>
      <family val="2"/>
      <scheme val="minor"/>
    </font>
    <font>
      <b/>
      <sz val="14"/>
      <color theme="1"/>
      <name val="Aptos Narrow"/>
      <family val="2"/>
      <scheme val="minor"/>
    </font>
    <font>
      <b/>
      <i/>
      <u/>
      <sz val="11"/>
      <color theme="1"/>
      <name val="Aptos Narrow"/>
      <family val="2"/>
      <scheme val="minor"/>
    </font>
  </fonts>
  <fills count="7">
    <fill>
      <patternFill patternType="none"/>
    </fill>
    <fill>
      <patternFill patternType="gray125"/>
    </fill>
    <fill>
      <patternFill patternType="solid">
        <fgColor rgb="FFC8C8C8"/>
      </patternFill>
    </fill>
    <fill>
      <patternFill patternType="solid">
        <fgColor theme="2" tint="-9.9978637043366805E-2"/>
        <bgColor indexed="64"/>
      </patternFill>
    </fill>
    <fill>
      <patternFill patternType="solid">
        <fgColor theme="3" tint="0.749992370372631"/>
        <bgColor indexed="64"/>
      </patternFill>
    </fill>
    <fill>
      <patternFill patternType="solid">
        <fgColor theme="4" tint="0.79998168889431442"/>
        <bgColor theme="4" tint="0.79998168889431442"/>
      </patternFill>
    </fill>
    <fill>
      <patternFill patternType="solid">
        <fgColor theme="4"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auto="1"/>
      </left>
      <right style="double">
        <color auto="1"/>
      </right>
      <top style="double">
        <color auto="1"/>
      </top>
      <bottom style="double">
        <color auto="1"/>
      </bottom>
      <diagonal/>
    </border>
    <border>
      <left/>
      <right/>
      <top/>
      <bottom style="thin">
        <color theme="4" tint="0.39997558519241921"/>
      </bottom>
      <diagonal/>
    </border>
  </borders>
  <cellStyleXfs count="2">
    <xf numFmtId="0" fontId="0" fillId="0" borderId="0"/>
    <xf numFmtId="0" fontId="6" fillId="0" borderId="0"/>
  </cellStyleXfs>
  <cellXfs count="32">
    <xf numFmtId="0" fontId="0" fillId="0" borderId="0" xfId="0"/>
    <xf numFmtId="0" fontId="1" fillId="0" borderId="0" xfId="0" applyFont="1"/>
    <xf numFmtId="0" fontId="1" fillId="0" borderId="0" xfId="0" applyFont="1" applyAlignment="1">
      <alignment wrapText="1"/>
    </xf>
    <xf numFmtId="0" fontId="0" fillId="0" borderId="0" xfId="0" applyAlignment="1">
      <alignment vertical="top"/>
    </xf>
    <xf numFmtId="0" fontId="0" fillId="0" borderId="0" xfId="0" applyAlignment="1">
      <alignment horizontal="center" vertical="top"/>
    </xf>
    <xf numFmtId="0" fontId="0" fillId="0" borderId="1" xfId="0" applyBorder="1" applyAlignment="1">
      <alignment horizontal="center" vertical="top"/>
    </xf>
    <xf numFmtId="0" fontId="0" fillId="0" borderId="1" xfId="0" applyBorder="1" applyAlignment="1">
      <alignment vertical="top" wrapText="1"/>
    </xf>
    <xf numFmtId="0" fontId="0" fillId="0" borderId="1" xfId="0" applyBorder="1" applyAlignment="1">
      <alignment vertical="top"/>
    </xf>
    <xf numFmtId="0" fontId="0" fillId="0" borderId="1" xfId="0" applyBorder="1" applyAlignment="1">
      <alignment horizontal="center" vertical="top"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18" fontId="0" fillId="0" borderId="1" xfId="0" quotePrefix="1" applyNumberFormat="1" applyBorder="1" applyAlignment="1">
      <alignment horizontal="center" vertical="top"/>
    </xf>
    <xf numFmtId="0" fontId="0" fillId="0" borderId="0" xfId="0" applyAlignment="1">
      <alignment wrapText="1"/>
    </xf>
    <xf numFmtId="0" fontId="3" fillId="2" borderId="4" xfId="0" applyFont="1" applyFill="1" applyBorder="1"/>
    <xf numFmtId="0" fontId="0" fillId="0" borderId="0" xfId="0" applyNumberFormat="1"/>
    <xf numFmtId="0" fontId="0" fillId="4" borderId="1" xfId="0" applyFill="1" applyBorder="1" applyAlignment="1">
      <alignment horizontal="center" vertical="top"/>
    </xf>
    <xf numFmtId="0" fontId="0" fillId="4" borderId="1" xfId="0" applyFill="1" applyBorder="1" applyAlignment="1">
      <alignment wrapText="1"/>
    </xf>
    <xf numFmtId="0" fontId="0" fillId="4" borderId="1" xfId="0" applyFill="1" applyBorder="1" applyAlignment="1">
      <alignment horizontal="center" vertical="top" wrapText="1"/>
    </xf>
    <xf numFmtId="0" fontId="1" fillId="5" borderId="5" xfId="0" applyFont="1" applyFill="1" applyBorder="1"/>
    <xf numFmtId="0" fontId="1" fillId="0" borderId="5" xfId="0" applyFont="1" applyBorder="1"/>
    <xf numFmtId="0" fontId="1" fillId="5" borderId="0" xfId="0" applyFont="1" applyFill="1"/>
    <xf numFmtId="0" fontId="6" fillId="0" borderId="0" xfId="1"/>
    <xf numFmtId="0" fontId="6" fillId="0" borderId="5" xfId="1" applyBorder="1"/>
    <xf numFmtId="0" fontId="1" fillId="6" borderId="0" xfId="0" applyFont="1" applyFill="1"/>
    <xf numFmtId="0" fontId="4" fillId="0" borderId="0" xfId="0" applyFont="1"/>
    <xf numFmtId="0" fontId="7" fillId="0" borderId="0" xfId="0" applyFont="1"/>
    <xf numFmtId="0" fontId="8" fillId="0" borderId="0" xfId="0" applyFont="1"/>
    <xf numFmtId="0" fontId="8" fillId="4" borderId="0" xfId="0" applyFont="1" applyFill="1"/>
    <xf numFmtId="0" fontId="8" fillId="3" borderId="0" xfId="0" applyFont="1" applyFill="1"/>
    <xf numFmtId="0" fontId="9" fillId="0" borderId="0" xfId="0" applyFont="1"/>
    <xf numFmtId="0" fontId="9" fillId="0" borderId="0" xfId="0" applyFont="1" applyAlignment="1">
      <alignment horizontal="right"/>
    </xf>
  </cellXfs>
  <cellStyles count="2">
    <cellStyle name="Normal" xfId="0" builtinId="0"/>
    <cellStyle name="Normal 3" xfId="1" xr:uid="{E308CC8C-B541-4969-8CA1-C31E31B5F4F9}"/>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9</xdr:col>
      <xdr:colOff>298220</xdr:colOff>
      <xdr:row>13</xdr:row>
      <xdr:rowOff>161925</xdr:rowOff>
    </xdr:to>
    <xdr:pic>
      <xdr:nvPicPr>
        <xdr:cNvPr id="2" name="Picture 1">
          <a:extLst>
            <a:ext uri="{FF2B5EF4-FFF2-40B4-BE49-F238E27FC236}">
              <a16:creationId xmlns:a16="http://schemas.microsoft.com/office/drawing/2014/main" id="{C39D6F6A-7BA9-4F08-96AF-EC2B295911DF}"/>
            </a:ext>
          </a:extLst>
        </xdr:cNvPr>
        <xdr:cNvPicPr>
          <a:picLocks noChangeAspect="1"/>
        </xdr:cNvPicPr>
      </xdr:nvPicPr>
      <xdr:blipFill>
        <a:blip xmlns:r="http://schemas.openxmlformats.org/officeDocument/2006/relationships" r:embed="rId1"/>
        <a:stretch>
          <a:fillRect/>
        </a:stretch>
      </xdr:blipFill>
      <xdr:spPr>
        <a:xfrm>
          <a:off x="0" y="1"/>
          <a:ext cx="5784620" cy="2638424"/>
        </a:xfrm>
        <a:prstGeom prst="rect">
          <a:avLst/>
        </a:prstGeom>
      </xdr:spPr>
    </xdr:pic>
    <xdr:clientData/>
  </xdr:twoCellAnchor>
  <xdr:twoCellAnchor editAs="oneCell">
    <xdr:from>
      <xdr:col>0</xdr:col>
      <xdr:colOff>38100</xdr:colOff>
      <xdr:row>15</xdr:row>
      <xdr:rowOff>38100</xdr:rowOff>
    </xdr:from>
    <xdr:to>
      <xdr:col>9</xdr:col>
      <xdr:colOff>228600</xdr:colOff>
      <xdr:row>24</xdr:row>
      <xdr:rowOff>166811</xdr:rowOff>
    </xdr:to>
    <xdr:pic>
      <xdr:nvPicPr>
        <xdr:cNvPr id="3" name="Picture 2">
          <a:extLst>
            <a:ext uri="{FF2B5EF4-FFF2-40B4-BE49-F238E27FC236}">
              <a16:creationId xmlns:a16="http://schemas.microsoft.com/office/drawing/2014/main" id="{653F84AF-5FAB-767D-CACD-833E4F399DCD}"/>
            </a:ext>
          </a:extLst>
        </xdr:cNvPr>
        <xdr:cNvPicPr>
          <a:picLocks noChangeAspect="1"/>
        </xdr:cNvPicPr>
      </xdr:nvPicPr>
      <xdr:blipFill>
        <a:blip xmlns:r="http://schemas.openxmlformats.org/officeDocument/2006/relationships" r:embed="rId2"/>
        <a:stretch>
          <a:fillRect/>
        </a:stretch>
      </xdr:blipFill>
      <xdr:spPr>
        <a:xfrm>
          <a:off x="38100" y="2895600"/>
          <a:ext cx="5676900" cy="184321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15CB3-7983-44DB-A558-77FC954D8737}">
  <dimension ref="A1:C65"/>
  <sheetViews>
    <sheetView tabSelected="1" workbookViewId="0">
      <selection activeCell="B7" sqref="B7"/>
    </sheetView>
  </sheetViews>
  <sheetFormatPr defaultRowHeight="15" x14ac:dyDescent="0.25"/>
  <cols>
    <col min="1" max="1" width="27.7109375" bestFit="1" customWidth="1"/>
    <col min="2" max="2" width="28.42578125" bestFit="1" customWidth="1"/>
    <col min="3" max="3" width="19.140625" customWidth="1"/>
  </cols>
  <sheetData>
    <row r="1" spans="1:3" x14ac:dyDescent="0.25">
      <c r="A1" s="25" t="s">
        <v>556</v>
      </c>
    </row>
    <row r="5" spans="1:3" ht="21" x14ac:dyDescent="0.35">
      <c r="A5" s="26" t="s">
        <v>552</v>
      </c>
    </row>
    <row r="6" spans="1:3" ht="18.75" x14ac:dyDescent="0.3">
      <c r="A6" s="27" t="s">
        <v>553</v>
      </c>
      <c r="B6" s="28">
        <v>34100</v>
      </c>
      <c r="C6" s="29" t="str">
        <f>+VLOOKUP(B6,'DO NOT TOUCH'!O:P,2,0)</f>
        <v>No</v>
      </c>
    </row>
    <row r="12" spans="1:3" x14ac:dyDescent="0.25">
      <c r="A12" s="25" t="s">
        <v>555</v>
      </c>
    </row>
    <row r="14" spans="1:3" x14ac:dyDescent="0.25">
      <c r="A14" s="31" t="s">
        <v>27</v>
      </c>
      <c r="B14" s="30" t="s">
        <v>26</v>
      </c>
      <c r="C14" s="30" t="s">
        <v>554</v>
      </c>
    </row>
    <row r="15" spans="1:3" x14ac:dyDescent="0.25">
      <c r="A15" s="15">
        <v>451903</v>
      </c>
      <c r="B15" t="s">
        <v>532</v>
      </c>
      <c r="C15" t="s">
        <v>548</v>
      </c>
    </row>
    <row r="16" spans="1:3" x14ac:dyDescent="0.25">
      <c r="A16" s="15">
        <v>451909</v>
      </c>
      <c r="B16" t="s">
        <v>267</v>
      </c>
      <c r="C16" t="s">
        <v>548</v>
      </c>
    </row>
    <row r="17" spans="1:3" x14ac:dyDescent="0.25">
      <c r="A17" s="15">
        <v>441401</v>
      </c>
      <c r="B17" t="s">
        <v>247</v>
      </c>
      <c r="C17" t="s">
        <v>548</v>
      </c>
    </row>
    <row r="19" spans="1:3" x14ac:dyDescent="0.25">
      <c r="A19" s="15">
        <v>451905</v>
      </c>
      <c r="B19" t="s">
        <v>266</v>
      </c>
      <c r="C19" t="s">
        <v>549</v>
      </c>
    </row>
    <row r="20" spans="1:3" x14ac:dyDescent="0.25">
      <c r="A20" s="15">
        <v>441101</v>
      </c>
      <c r="B20" t="s">
        <v>244</v>
      </c>
      <c r="C20" t="s">
        <v>549</v>
      </c>
    </row>
    <row r="21" spans="1:3" x14ac:dyDescent="0.25">
      <c r="A21" s="15">
        <v>441103</v>
      </c>
      <c r="B21" t="s">
        <v>244</v>
      </c>
      <c r="C21" t="s">
        <v>549</v>
      </c>
    </row>
    <row r="22" spans="1:3" x14ac:dyDescent="0.25">
      <c r="A22" s="15">
        <v>441201</v>
      </c>
      <c r="B22" t="s">
        <v>245</v>
      </c>
      <c r="C22" t="s">
        <v>549</v>
      </c>
    </row>
    <row r="23" spans="1:3" x14ac:dyDescent="0.25">
      <c r="A23" s="15">
        <v>441203</v>
      </c>
      <c r="B23" t="s">
        <v>245</v>
      </c>
      <c r="C23" t="s">
        <v>549</v>
      </c>
    </row>
    <row r="24" spans="1:3" x14ac:dyDescent="0.25">
      <c r="A24" s="15">
        <v>441301</v>
      </c>
      <c r="B24" t="s">
        <v>246</v>
      </c>
      <c r="C24" t="s">
        <v>549</v>
      </c>
    </row>
    <row r="25" spans="1:3" x14ac:dyDescent="0.25">
      <c r="A25" s="15">
        <v>441303</v>
      </c>
      <c r="B25" t="s">
        <v>246</v>
      </c>
      <c r="C25" t="s">
        <v>549</v>
      </c>
    </row>
    <row r="26" spans="1:3" x14ac:dyDescent="0.25">
      <c r="A26" s="15">
        <v>441403</v>
      </c>
      <c r="B26" t="s">
        <v>247</v>
      </c>
      <c r="C26" t="s">
        <v>549</v>
      </c>
    </row>
    <row r="27" spans="1:3" x14ac:dyDescent="0.25">
      <c r="A27" s="15">
        <v>441501</v>
      </c>
      <c r="B27" t="s">
        <v>249</v>
      </c>
      <c r="C27" t="s">
        <v>549</v>
      </c>
    </row>
    <row r="28" spans="1:3" x14ac:dyDescent="0.25">
      <c r="A28" s="15">
        <v>441503</v>
      </c>
      <c r="B28" t="s">
        <v>249</v>
      </c>
      <c r="C28" t="s">
        <v>549</v>
      </c>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sheetData>
  <conditionalFormatting sqref="A19 A15:A16">
    <cfRule type="duplicateValues" dxfId="4" priority="4"/>
  </conditionalFormatting>
  <conditionalFormatting sqref="A33:A49">
    <cfRule type="duplicateValues" dxfId="3" priority="2"/>
  </conditionalFormatting>
  <conditionalFormatting sqref="A52:A65">
    <cfRule type="duplicateValues" dxfId="2" priority="1"/>
  </conditionalFormatting>
  <conditionalFormatting sqref="A20:A28 A17">
    <cfRule type="duplicateValues" dxfId="1" priority="5"/>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3F7D2-0E1F-4EC6-AF02-95D03C7179E9}">
  <dimension ref="A1:L37"/>
  <sheetViews>
    <sheetView zoomScaleNormal="100" workbookViewId="0">
      <pane xSplit="2" ySplit="6" topLeftCell="C7" activePane="bottomRight" state="frozen"/>
      <selection pane="topRight" activeCell="C1" sqref="C1"/>
      <selection pane="bottomLeft" activeCell="A2" sqref="A2"/>
      <selection pane="bottomRight" activeCell="C1" sqref="C1"/>
    </sheetView>
  </sheetViews>
  <sheetFormatPr defaultRowHeight="15" outlineLevelRow="1" x14ac:dyDescent="0.25"/>
  <cols>
    <col min="1" max="1" width="10.28515625" style="4" customWidth="1"/>
    <col min="2" max="2" width="95.85546875" customWidth="1"/>
    <col min="3" max="3" width="14" bestFit="1" customWidth="1"/>
    <col min="4" max="4" width="17.85546875" customWidth="1"/>
    <col min="5" max="5" width="8.28515625" customWidth="1"/>
    <col min="6" max="6" width="17.85546875" customWidth="1"/>
    <col min="7" max="7" width="8.28515625" customWidth="1"/>
    <col min="8" max="8" width="17.85546875" customWidth="1"/>
    <col min="9" max="9" width="17.5703125" customWidth="1"/>
    <col min="10" max="10" width="17.7109375" customWidth="1"/>
    <col min="11" max="12" width="17.5703125" customWidth="1"/>
  </cols>
  <sheetData>
    <row r="1" spans="1:12" x14ac:dyDescent="0.25">
      <c r="B1" t="s">
        <v>24</v>
      </c>
    </row>
    <row r="2" spans="1:12" x14ac:dyDescent="0.25">
      <c r="B2" t="s">
        <v>25</v>
      </c>
      <c r="C2">
        <v>451903</v>
      </c>
    </row>
    <row r="3" spans="1:12" x14ac:dyDescent="0.25">
      <c r="B3" t="s">
        <v>26</v>
      </c>
      <c r="C3" t="str">
        <f>+VLOOKUP(C2,'DO NOT TOUCH'!D:F,3,0)</f>
        <v>Federal Direct - Operating</v>
      </c>
    </row>
    <row r="6" spans="1:12" s="1" customFormat="1" ht="28.15" customHeight="1" x14ac:dyDescent="0.25">
      <c r="A6" s="10" t="s">
        <v>10</v>
      </c>
      <c r="B6" s="11"/>
      <c r="C6" s="9" t="s">
        <v>8</v>
      </c>
      <c r="D6" s="9"/>
      <c r="E6" s="9" t="s">
        <v>9</v>
      </c>
      <c r="F6" s="9"/>
      <c r="G6" s="9" t="s">
        <v>12</v>
      </c>
      <c r="H6" s="9"/>
      <c r="J6" s="2"/>
      <c r="L6" s="2"/>
    </row>
    <row r="7" spans="1:12" s="3" customFormat="1" ht="30" x14ac:dyDescent="0.25">
      <c r="A7" s="5">
        <v>1</v>
      </c>
      <c r="B7" s="6" t="s">
        <v>547</v>
      </c>
      <c r="C7" s="5"/>
      <c r="D7" s="8" t="str">
        <f>IF(C7="Yes","Report as indicated in the answer to the IG question; STOP",IF(C7="No","Proceed to 2"," "))</f>
        <v xml:space="preserve"> </v>
      </c>
      <c r="E7" s="5"/>
      <c r="F7" s="8" t="str">
        <f>IF(E7="Yes","Report as indicated in the answer to the IG question; STOP",IF(E7="No","Proceed to 2"," "))</f>
        <v xml:space="preserve"> </v>
      </c>
      <c r="G7" s="5"/>
      <c r="H7" s="8" t="str">
        <f>IF(G7="Yes","Report as indicated in the answer to the IG question; STOP",IF(G7="No","Proceed to 2"," "))</f>
        <v xml:space="preserve"> </v>
      </c>
    </row>
    <row r="8" spans="1:12" s="3" customFormat="1" ht="75" hidden="1" outlineLevel="1" x14ac:dyDescent="0.25">
      <c r="A8" s="16" t="s">
        <v>546</v>
      </c>
      <c r="B8" s="17" t="s">
        <v>544</v>
      </c>
      <c r="C8" s="16"/>
      <c r="D8" s="18"/>
      <c r="E8" s="16"/>
      <c r="F8" s="18"/>
      <c r="G8" s="16"/>
      <c r="H8" s="18"/>
    </row>
    <row r="9" spans="1:12" s="3" customFormat="1" ht="45" hidden="1" outlineLevel="1" x14ac:dyDescent="0.25">
      <c r="A9" s="16" t="s">
        <v>546</v>
      </c>
      <c r="B9" s="17" t="s">
        <v>545</v>
      </c>
      <c r="C9" s="16"/>
      <c r="D9" s="18"/>
      <c r="E9" s="16"/>
      <c r="F9" s="18"/>
      <c r="G9" s="16"/>
      <c r="H9" s="18"/>
    </row>
    <row r="10" spans="1:12" s="3" customFormat="1" ht="30" hidden="1" outlineLevel="1" x14ac:dyDescent="0.25">
      <c r="A10" s="16" t="s">
        <v>546</v>
      </c>
      <c r="B10" s="17" t="s">
        <v>542</v>
      </c>
      <c r="C10" s="16"/>
      <c r="D10" s="18"/>
      <c r="E10" s="16"/>
      <c r="F10" s="18"/>
      <c r="G10" s="16"/>
      <c r="H10" s="18"/>
    </row>
    <row r="11" spans="1:12" s="3" customFormat="1" ht="180" hidden="1" customHeight="1" outlineLevel="1" x14ac:dyDescent="0.25">
      <c r="A11" s="16" t="s">
        <v>546</v>
      </c>
      <c r="B11" s="17" t="s">
        <v>543</v>
      </c>
      <c r="C11" s="16"/>
      <c r="D11" s="18"/>
      <c r="E11" s="16"/>
      <c r="F11" s="18"/>
      <c r="G11" s="16"/>
      <c r="H11" s="18"/>
    </row>
    <row r="12" spans="1:12" s="3" customFormat="1" ht="63.75" hidden="1" customHeight="1" outlineLevel="1" x14ac:dyDescent="0.25">
      <c r="A12" s="16" t="s">
        <v>546</v>
      </c>
      <c r="B12" s="17" t="s">
        <v>540</v>
      </c>
      <c r="C12" s="16"/>
      <c r="D12" s="18"/>
      <c r="E12" s="16"/>
      <c r="F12" s="18"/>
      <c r="G12" s="16"/>
      <c r="H12" s="18"/>
    </row>
    <row r="13" spans="1:12" s="3" customFormat="1" ht="92.25" hidden="1" customHeight="1" outlineLevel="1" x14ac:dyDescent="0.25">
      <c r="A13" s="16" t="s">
        <v>546</v>
      </c>
      <c r="B13" s="17" t="s">
        <v>541</v>
      </c>
      <c r="C13" s="16"/>
      <c r="D13" s="18"/>
      <c r="E13" s="16"/>
      <c r="F13" s="18"/>
      <c r="G13" s="16"/>
      <c r="H13" s="18"/>
    </row>
    <row r="14" spans="1:12" s="3" customFormat="1" ht="45" hidden="1" outlineLevel="1" x14ac:dyDescent="0.25">
      <c r="A14" s="16" t="s">
        <v>546</v>
      </c>
      <c r="B14" s="17" t="s">
        <v>538</v>
      </c>
      <c r="C14" s="16"/>
      <c r="D14" s="18"/>
      <c r="E14" s="16"/>
      <c r="F14" s="18"/>
      <c r="G14" s="16"/>
      <c r="H14" s="18"/>
    </row>
    <row r="15" spans="1:12" s="3" customFormat="1" ht="127.5" hidden="1" customHeight="1" outlineLevel="1" x14ac:dyDescent="0.25">
      <c r="A15" s="16" t="s">
        <v>546</v>
      </c>
      <c r="B15" s="17" t="s">
        <v>539</v>
      </c>
      <c r="C15" s="16"/>
      <c r="D15" s="18"/>
      <c r="E15" s="16"/>
      <c r="F15" s="18"/>
      <c r="G15" s="16"/>
      <c r="H15" s="18"/>
    </row>
    <row r="16" spans="1:12" s="3" customFormat="1" ht="30" hidden="1" outlineLevel="1" x14ac:dyDescent="0.25">
      <c r="A16" s="16" t="s">
        <v>546</v>
      </c>
      <c r="B16" s="17" t="s">
        <v>536</v>
      </c>
      <c r="C16" s="16"/>
      <c r="D16" s="18"/>
      <c r="E16" s="16"/>
      <c r="F16" s="18"/>
      <c r="G16" s="16"/>
      <c r="H16" s="18"/>
    </row>
    <row r="17" spans="1:8" s="3" customFormat="1" ht="180" hidden="1" outlineLevel="1" x14ac:dyDescent="0.25">
      <c r="A17" s="16" t="s">
        <v>546</v>
      </c>
      <c r="B17" s="17" t="s">
        <v>537</v>
      </c>
      <c r="C17" s="16"/>
      <c r="D17" s="18"/>
      <c r="E17" s="16"/>
      <c r="F17" s="18"/>
      <c r="G17" s="16"/>
      <c r="H17" s="18"/>
    </row>
    <row r="18" spans="1:8" s="3" customFormat="1" ht="75" hidden="1" outlineLevel="1" x14ac:dyDescent="0.25">
      <c r="A18" s="16" t="s">
        <v>546</v>
      </c>
      <c r="B18" s="17" t="s">
        <v>534</v>
      </c>
      <c r="C18" s="16"/>
      <c r="D18" s="18"/>
      <c r="E18" s="16"/>
      <c r="F18" s="18"/>
      <c r="G18" s="16"/>
      <c r="H18" s="18"/>
    </row>
    <row r="19" spans="1:8" s="3" customFormat="1" ht="90" hidden="1" outlineLevel="1" x14ac:dyDescent="0.25">
      <c r="A19" s="16" t="s">
        <v>546</v>
      </c>
      <c r="B19" s="17" t="s">
        <v>535</v>
      </c>
      <c r="C19" s="16"/>
      <c r="D19" s="18"/>
      <c r="E19" s="16"/>
      <c r="F19" s="18"/>
      <c r="G19" s="16"/>
      <c r="H19" s="18"/>
    </row>
    <row r="20" spans="1:8" ht="30" customHeight="1" collapsed="1" x14ac:dyDescent="0.25">
      <c r="A20" s="5">
        <v>2</v>
      </c>
      <c r="B20" s="6" t="s">
        <v>3</v>
      </c>
      <c r="C20" s="5"/>
      <c r="D20" s="8" t="str">
        <f>IF(C20="Yes", "Report as other nonoperating revenue; STOP", IF(C20="No","Proceed to 3"," "))</f>
        <v xml:space="preserve"> </v>
      </c>
      <c r="E20" s="5"/>
      <c r="F20" s="8" t="str">
        <f>IF(E20="Yes", "Report as other nonoperating revenue; STOP", IF(E20="No","Proceed to 3"," "))</f>
        <v xml:space="preserve"> </v>
      </c>
      <c r="G20" s="5"/>
      <c r="H20" s="8" t="str">
        <f>IF(G20="Yes", "Report as other nonoperating revenue; STOP", IF(G20="No","Proceed to 3"," "))</f>
        <v xml:space="preserve"> </v>
      </c>
    </row>
    <row r="21" spans="1:8" ht="30" customHeight="1" x14ac:dyDescent="0.25">
      <c r="A21" s="5">
        <v>3</v>
      </c>
      <c r="B21" s="6" t="s">
        <v>4</v>
      </c>
      <c r="C21" s="5"/>
      <c r="D21" s="8" t="str">
        <f>IF(C21="Yes", "Report as other nonoperating revenue; STOP", IF(C21="No","Proceed to 4"," "))</f>
        <v xml:space="preserve"> </v>
      </c>
      <c r="E21" s="5"/>
      <c r="F21" s="8" t="str">
        <f>IF(E21="Yes", "Report as other nonoperating revenue; STOP", IF(E21="No","Proceed to 4"," "))</f>
        <v xml:space="preserve"> </v>
      </c>
      <c r="G21" s="5"/>
      <c r="H21" s="8" t="str">
        <f>IF(G21="Yes", "Report as other nonoperating revenue; STOP", IF(G21="No","Proceed to 4"," "))</f>
        <v xml:space="preserve"> </v>
      </c>
    </row>
    <row r="22" spans="1:8" ht="30" customHeight="1" x14ac:dyDescent="0.25">
      <c r="A22" s="5">
        <v>4</v>
      </c>
      <c r="B22" s="7" t="s">
        <v>21</v>
      </c>
      <c r="C22" s="5"/>
      <c r="D22" s="8" t="str">
        <f>IF(C22="Yes", "Report as other nonoperating revenue; STOP", IF(C22="No","Proceed to 5"," "))</f>
        <v xml:space="preserve"> </v>
      </c>
      <c r="E22" s="5"/>
      <c r="F22" s="8" t="str">
        <f>IF(E22="Yes", "Report as other nonoperating revenue; STOP", IF(E22="No","Proceed to 5"," "))</f>
        <v xml:space="preserve"> </v>
      </c>
      <c r="G22" s="5"/>
      <c r="H22" s="8" t="str">
        <f>IF(G22="Yes", "Report as other nonoperating revenue; STOP", IF(G22="No","Proceed to 5"," "))</f>
        <v xml:space="preserve"> </v>
      </c>
    </row>
    <row r="23" spans="1:8" ht="30" customHeight="1" x14ac:dyDescent="0.25">
      <c r="A23" s="5">
        <v>5</v>
      </c>
      <c r="B23" s="7" t="s">
        <v>5</v>
      </c>
      <c r="C23" s="5"/>
      <c r="D23" s="8" t="str">
        <f>IF(C23="Yes","Proceed to 5 A", IF(C23="No","Proceed to 6"," "))</f>
        <v xml:space="preserve"> </v>
      </c>
      <c r="E23" s="5"/>
      <c r="F23" s="8" t="str">
        <f>IF(E23="Yes","Proceed to 5 A", IF(E23="No","Proceed to 6"," "))</f>
        <v xml:space="preserve"> </v>
      </c>
      <c r="G23" s="5"/>
      <c r="H23" s="8" t="str">
        <f>IF(G23="Yes","Proceed to 5 A", IF(G23="No","Proceed to 6"," "))</f>
        <v xml:space="preserve"> </v>
      </c>
    </row>
    <row r="24" spans="1:8" ht="30" x14ac:dyDescent="0.25">
      <c r="A24" s="12" t="s">
        <v>20</v>
      </c>
      <c r="B24" s="6" t="s">
        <v>22</v>
      </c>
      <c r="C24" s="5"/>
      <c r="D24" s="8" t="str">
        <f>IF(AND(C23="Yes",C24="Yes"),"Report as Operating Revenue; STOP",IF(C24="No", "Report as other nonoperating revenue; STOP"," "))</f>
        <v xml:space="preserve"> </v>
      </c>
      <c r="E24" s="5"/>
      <c r="F24" s="8" t="str">
        <f>IF(AND(E23="Yes",E24="Yes"),"Report as Operating Revenue; STOP",IF(E24="No", "Report as other nonoperating revenue; STOP"," "))</f>
        <v xml:space="preserve"> </v>
      </c>
      <c r="G24" s="5"/>
      <c r="H24" s="8" t="str">
        <f>IF(AND(G23="Yes",G24="Yes"),"Report as Operating Revenue; STOP",IF(G24="No", "Report as other nonoperating revenue; STOP"," "))</f>
        <v xml:space="preserve"> </v>
      </c>
    </row>
    <row r="25" spans="1:8" ht="45" x14ac:dyDescent="0.25">
      <c r="A25" s="5">
        <v>6</v>
      </c>
      <c r="B25" s="6" t="s">
        <v>23</v>
      </c>
      <c r="C25" s="5"/>
      <c r="D25" s="8" t="str">
        <f>IF(C25="Yes", "Proceed to 8", IF(C25="No","Proceed to 7"," "))</f>
        <v xml:space="preserve"> </v>
      </c>
      <c r="E25" s="5"/>
      <c r="F25" s="8" t="str">
        <f>IF(E25="Yes", "Proceed to 8", IF(E25="No","Proceed to 7"," "))</f>
        <v xml:space="preserve"> </v>
      </c>
      <c r="G25" s="5"/>
      <c r="H25" s="8" t="str">
        <f>IF(G25="Yes", "Proceed to 8", IF(G25="No","Proceed to 7"," "))</f>
        <v xml:space="preserve"> </v>
      </c>
    </row>
    <row r="26" spans="1:8" x14ac:dyDescent="0.25">
      <c r="A26" s="5">
        <v>7</v>
      </c>
      <c r="B26" s="6" t="s">
        <v>7</v>
      </c>
      <c r="C26" s="5"/>
      <c r="D26" s="8" t="str">
        <f>IF(C26="Yes", "Proceed to 8", IF(C26="No","Report as operating revenue; STOP"," "))</f>
        <v xml:space="preserve"> </v>
      </c>
      <c r="E26" s="5"/>
      <c r="F26" s="8" t="str">
        <f>IF(E26="Yes", "Proceed to 8", IF(E26="No","Report as operating revenue; STOP"," "))</f>
        <v xml:space="preserve"> </v>
      </c>
      <c r="G26" s="5"/>
      <c r="H26" s="8" t="str">
        <f>IF(G26="Yes", "Proceed to 8", IF(G26="No","Report as operating revenue; STOP"," "))</f>
        <v xml:space="preserve"> </v>
      </c>
    </row>
    <row r="27" spans="1:8" x14ac:dyDescent="0.25">
      <c r="A27" s="5">
        <v>8</v>
      </c>
      <c r="B27" s="6" t="s">
        <v>6</v>
      </c>
      <c r="C27" s="5"/>
      <c r="D27" s="8" t="str">
        <f>IF(C27="Yes", "Report as other nonoperating revenue; STOP",IF(C27="No", "Report as a noncapital subsidy; STOP"," "))</f>
        <v xml:space="preserve"> </v>
      </c>
      <c r="E27" s="5"/>
      <c r="F27" s="8" t="str">
        <f>IF(E27="Yes", "Report as other nonoperating revenue; STOP",IF(E27="No", "Report as a noncapital subsidy; STOP"," "))</f>
        <v xml:space="preserve"> </v>
      </c>
      <c r="G27" s="5"/>
      <c r="H27" s="8" t="str">
        <f>IF(G27="Yes", "Report as other nonoperating revenue; STOP",IF(G27="No", "Report as a noncapital subsidy; STOP"," "))</f>
        <v xml:space="preserve"> </v>
      </c>
    </row>
    <row r="32" spans="1:8" ht="15" customHeight="1" x14ac:dyDescent="0.25">
      <c r="B32" s="13"/>
      <c r="C32" s="13"/>
      <c r="D32" s="13"/>
    </row>
    <row r="33" spans="2:4" x14ac:dyDescent="0.25">
      <c r="B33" s="13"/>
      <c r="C33" s="13"/>
      <c r="D33" s="13"/>
    </row>
    <row r="34" spans="2:4" x14ac:dyDescent="0.25">
      <c r="B34" s="13"/>
      <c r="C34" s="13"/>
      <c r="D34" s="13"/>
    </row>
    <row r="35" spans="2:4" x14ac:dyDescent="0.25">
      <c r="B35" s="13"/>
      <c r="C35" s="13"/>
      <c r="D35" s="13"/>
    </row>
    <row r="36" spans="2:4" x14ac:dyDescent="0.25">
      <c r="B36" s="13"/>
      <c r="C36" s="13"/>
      <c r="D36" s="13"/>
    </row>
    <row r="37" spans="2:4" x14ac:dyDescent="0.25">
      <c r="B37" s="13"/>
      <c r="C37" s="13"/>
      <c r="D37" s="13"/>
    </row>
  </sheetData>
  <mergeCells count="4">
    <mergeCell ref="C6:D6"/>
    <mergeCell ref="A6:B6"/>
    <mergeCell ref="E6:F6"/>
    <mergeCell ref="G6:H6"/>
  </mergeCells>
  <pageMargins left="0.7" right="0.7" top="0.75" bottom="0.75" header="0.3" footer="0.3"/>
  <pageSetup orientation="landscape"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19CA4D5F-ACE2-41C4-A412-BC4604D81269}">
          <x14:formula1>
            <xm:f>'DO NOT TOUCH'!$A$1:$A$2</xm:f>
          </x14:formula1>
          <xm:sqref>E7:E27 C7:C27 G7:G27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97CC6-35F9-4CDE-B0AE-6371CA3328B6}">
  <dimension ref="A2:L21"/>
  <sheetViews>
    <sheetView zoomScale="115" zoomScaleNormal="115" workbookViewId="0">
      <pane xSplit="2" ySplit="2" topLeftCell="C3" activePane="bottomRight" state="frozen"/>
      <selection pane="topRight" activeCell="C1" sqref="C1"/>
      <selection pane="bottomLeft" activeCell="A2" sqref="A2"/>
      <selection pane="bottomRight" sqref="A1:XFD4"/>
    </sheetView>
  </sheetViews>
  <sheetFormatPr defaultRowHeight="15" outlineLevelRow="1" x14ac:dyDescent="0.25"/>
  <cols>
    <col min="1" max="1" width="17.5703125" style="4" customWidth="1"/>
    <col min="2" max="2" width="71.42578125" customWidth="1"/>
    <col min="3" max="3" width="8.28515625" customWidth="1"/>
    <col min="4" max="4" width="17.85546875" customWidth="1"/>
    <col min="5" max="5" width="8.28515625" customWidth="1"/>
    <col min="6" max="6" width="17.85546875" customWidth="1"/>
    <col min="7" max="7" width="8.28515625" customWidth="1"/>
    <col min="8" max="8" width="17.85546875" customWidth="1"/>
    <col min="9" max="9" width="17.5703125" customWidth="1"/>
    <col min="10" max="10" width="17.7109375" customWidth="1"/>
    <col min="11" max="12" width="17.5703125" customWidth="1"/>
  </cols>
  <sheetData>
    <row r="2" spans="1:12" s="1" customFormat="1" ht="28.15" customHeight="1" x14ac:dyDescent="0.25">
      <c r="A2" s="10" t="s">
        <v>11</v>
      </c>
      <c r="B2" s="11"/>
      <c r="C2" s="9" t="s">
        <v>13</v>
      </c>
      <c r="D2" s="9"/>
      <c r="E2" s="9" t="s">
        <v>14</v>
      </c>
      <c r="F2" s="9"/>
      <c r="G2" s="9" t="s">
        <v>15</v>
      </c>
      <c r="H2" s="9"/>
      <c r="J2" s="2"/>
      <c r="L2" s="2"/>
    </row>
    <row r="3" spans="1:12" s="3" customFormat="1" ht="45" customHeight="1" x14ac:dyDescent="0.25">
      <c r="A3" s="5">
        <v>1</v>
      </c>
      <c r="B3" s="6" t="s">
        <v>0</v>
      </c>
      <c r="C3" s="5"/>
      <c r="D3" s="8" t="str">
        <f>IF(C3="Yes", "Report as indicated in the answer to the IG question; STOP",IF(C3="No", "Proceed to 2"," "))</f>
        <v xml:space="preserve"> </v>
      </c>
      <c r="E3" s="5"/>
      <c r="F3" s="8" t="str">
        <f>IF(E3="Yes", "Report as indicated in the answer to the IG question; STOP",IF(E3="No", "Proceed to 2"," "))</f>
        <v xml:space="preserve"> </v>
      </c>
      <c r="G3" s="5"/>
      <c r="H3" s="8" t="str">
        <f>IF(G3="Yes", "Report as indicated in the answer to the IG question; STOP",IF(G3="No", "Proceed to 2"," "))</f>
        <v xml:space="preserve"> </v>
      </c>
    </row>
    <row r="4" spans="1:12" s="3" customFormat="1" ht="114" hidden="1" customHeight="1" outlineLevel="1" x14ac:dyDescent="0.25">
      <c r="A4" s="16" t="s">
        <v>546</v>
      </c>
      <c r="B4" s="17" t="s">
        <v>544</v>
      </c>
      <c r="C4" s="16"/>
      <c r="D4" s="18"/>
      <c r="E4" s="16"/>
      <c r="F4" s="18"/>
      <c r="G4" s="16"/>
      <c r="H4" s="18"/>
    </row>
    <row r="5" spans="1:12" s="3" customFormat="1" ht="59.25" hidden="1" customHeight="1" outlineLevel="1" x14ac:dyDescent="0.25">
      <c r="A5" s="16" t="s">
        <v>546</v>
      </c>
      <c r="B5" s="17" t="s">
        <v>545</v>
      </c>
      <c r="C5" s="16"/>
      <c r="D5" s="18"/>
      <c r="E5" s="16"/>
      <c r="F5" s="18"/>
      <c r="G5" s="16"/>
      <c r="H5" s="18"/>
    </row>
    <row r="6" spans="1:12" s="3" customFormat="1" ht="48.75" hidden="1" customHeight="1" outlineLevel="1" x14ac:dyDescent="0.25">
      <c r="A6" s="16" t="s">
        <v>546</v>
      </c>
      <c r="B6" s="17" t="s">
        <v>542</v>
      </c>
      <c r="C6" s="16"/>
      <c r="D6" s="18"/>
      <c r="E6" s="16"/>
      <c r="F6" s="18"/>
      <c r="G6" s="16"/>
      <c r="H6" s="18"/>
    </row>
    <row r="7" spans="1:12" s="3" customFormat="1" ht="222" hidden="1" customHeight="1" outlineLevel="1" x14ac:dyDescent="0.25">
      <c r="A7" s="16" t="s">
        <v>546</v>
      </c>
      <c r="B7" s="17" t="s">
        <v>543</v>
      </c>
      <c r="C7" s="16"/>
      <c r="D7" s="18"/>
      <c r="E7" s="16"/>
      <c r="F7" s="18"/>
      <c r="G7" s="16"/>
      <c r="H7" s="18"/>
    </row>
    <row r="8" spans="1:12" s="3" customFormat="1" ht="64.5" hidden="1" customHeight="1" outlineLevel="1" x14ac:dyDescent="0.25">
      <c r="A8" s="16" t="s">
        <v>546</v>
      </c>
      <c r="B8" s="17" t="s">
        <v>540</v>
      </c>
      <c r="C8" s="16"/>
      <c r="D8" s="18"/>
      <c r="E8" s="16"/>
      <c r="F8" s="18"/>
      <c r="G8" s="16"/>
      <c r="H8" s="18"/>
    </row>
    <row r="9" spans="1:12" s="3" customFormat="1" ht="112.5" hidden="1" customHeight="1" outlineLevel="1" x14ac:dyDescent="0.25">
      <c r="A9" s="16" t="s">
        <v>546</v>
      </c>
      <c r="B9" s="17" t="s">
        <v>541</v>
      </c>
      <c r="C9" s="16"/>
      <c r="D9" s="18"/>
      <c r="E9" s="16"/>
      <c r="F9" s="18"/>
      <c r="G9" s="16"/>
      <c r="H9" s="18"/>
    </row>
    <row r="10" spans="1:12" s="3" customFormat="1" ht="51" hidden="1" customHeight="1" outlineLevel="1" x14ac:dyDescent="0.25">
      <c r="A10" s="16" t="s">
        <v>546</v>
      </c>
      <c r="B10" s="17" t="s">
        <v>538</v>
      </c>
      <c r="C10" s="16"/>
      <c r="D10" s="18"/>
      <c r="E10" s="16"/>
      <c r="F10" s="18"/>
      <c r="G10" s="16"/>
      <c r="H10" s="18"/>
    </row>
    <row r="11" spans="1:12" s="3" customFormat="1" ht="164.25" hidden="1" customHeight="1" outlineLevel="1" x14ac:dyDescent="0.25">
      <c r="A11" s="16" t="s">
        <v>546</v>
      </c>
      <c r="B11" s="17" t="s">
        <v>539</v>
      </c>
      <c r="C11" s="16"/>
      <c r="D11" s="18"/>
      <c r="E11" s="16"/>
      <c r="F11" s="18"/>
      <c r="G11" s="16"/>
      <c r="H11" s="18"/>
    </row>
    <row r="12" spans="1:12" s="3" customFormat="1" ht="39" hidden="1" customHeight="1" outlineLevel="1" x14ac:dyDescent="0.25">
      <c r="A12" s="16" t="s">
        <v>546</v>
      </c>
      <c r="B12" s="17" t="s">
        <v>536</v>
      </c>
      <c r="C12" s="16"/>
      <c r="D12" s="18"/>
      <c r="E12" s="16"/>
      <c r="F12" s="18"/>
      <c r="G12" s="16"/>
      <c r="H12" s="18"/>
    </row>
    <row r="13" spans="1:12" s="3" customFormat="1" ht="238.5" hidden="1" customHeight="1" outlineLevel="1" x14ac:dyDescent="0.25">
      <c r="A13" s="16" t="s">
        <v>546</v>
      </c>
      <c r="B13" s="17" t="s">
        <v>537</v>
      </c>
      <c r="C13" s="16"/>
      <c r="D13" s="18"/>
      <c r="E13" s="16"/>
      <c r="F13" s="18"/>
      <c r="G13" s="16"/>
      <c r="H13" s="18"/>
    </row>
    <row r="14" spans="1:12" s="3" customFormat="1" ht="109.5" hidden="1" customHeight="1" outlineLevel="1" x14ac:dyDescent="0.25">
      <c r="A14" s="16" t="s">
        <v>546</v>
      </c>
      <c r="B14" s="17" t="s">
        <v>534</v>
      </c>
      <c r="C14" s="16"/>
      <c r="D14" s="18"/>
      <c r="E14" s="16"/>
      <c r="F14" s="18"/>
      <c r="G14" s="16"/>
      <c r="H14" s="18"/>
    </row>
    <row r="15" spans="1:12" s="3" customFormat="1" ht="108.75" hidden="1" customHeight="1" outlineLevel="1" x14ac:dyDescent="0.25">
      <c r="A15" s="16" t="s">
        <v>546</v>
      </c>
      <c r="B15" s="17" t="s">
        <v>535</v>
      </c>
      <c r="C15" s="16"/>
      <c r="D15" s="18"/>
      <c r="E15" s="16"/>
      <c r="F15" s="18"/>
      <c r="G15" s="16"/>
      <c r="H15" s="18"/>
    </row>
    <row r="16" spans="1:12" ht="45" customHeight="1" collapsed="1" x14ac:dyDescent="0.25">
      <c r="A16" s="5">
        <v>2</v>
      </c>
      <c r="B16" s="6" t="s">
        <v>3</v>
      </c>
      <c r="C16" s="5"/>
      <c r="D16" s="8" t="str">
        <f>IF(C16="Yes", "Report as other nonoperating expense; STOP", IF(C16="No", "Proceed to 3"," "))</f>
        <v xml:space="preserve"> </v>
      </c>
      <c r="E16" s="5"/>
      <c r="F16" s="8" t="str">
        <f>IF(E16="Yes", "Report as other nonoperating expense; STOP", IF(E16="No", "Proceed to 3"," "))</f>
        <v xml:space="preserve"> </v>
      </c>
      <c r="G16" s="5"/>
      <c r="H16" s="8" t="str">
        <f>IF(G16="Yes", "Report as other nonoperating expense; STOP", IF(G16="No", "Proceed to 3"," "))</f>
        <v xml:space="preserve"> </v>
      </c>
    </row>
    <row r="17" spans="1:8" ht="45" customHeight="1" x14ac:dyDescent="0.25">
      <c r="A17" s="5">
        <v>3</v>
      </c>
      <c r="B17" s="6" t="s">
        <v>4</v>
      </c>
      <c r="C17" s="5"/>
      <c r="D17" s="8" t="str">
        <f>IF(C17="Yes", "Report as other nonoperating expense; STOP", IF(C17="No", "Proceed to 4"," "))</f>
        <v xml:space="preserve"> </v>
      </c>
      <c r="E17" s="5"/>
      <c r="F17" s="8" t="str">
        <f>IF(E17="Yes", "Report as other nonoperating expense; STOP", IF(E17="No", "Proceed to 4"," "))</f>
        <v xml:space="preserve"> </v>
      </c>
      <c r="G17" s="5"/>
      <c r="H17" s="8" t="str">
        <f>IF(G17="Yes", "Report as other nonoperating expense; STOP", IF(G17="No", "Proceed to 4"," "))</f>
        <v xml:space="preserve"> </v>
      </c>
    </row>
    <row r="18" spans="1:8" ht="45" customHeight="1" x14ac:dyDescent="0.25">
      <c r="A18" s="5">
        <v>4</v>
      </c>
      <c r="B18" s="7" t="s">
        <v>16</v>
      </c>
      <c r="C18" s="5"/>
      <c r="D18" s="8" t="str">
        <f>IF(C18="Yes", "Report as other nonoperating expense; STOP", IF(C18="No", "Proceed to 5"," "))</f>
        <v xml:space="preserve"> </v>
      </c>
      <c r="E18" s="5"/>
      <c r="F18" s="8" t="str">
        <f>IF(E18="Yes", "Report as other nonoperating expense; STOP", IF(E18="No", "Proceed to 5"," "))</f>
        <v xml:space="preserve"> </v>
      </c>
      <c r="G18" s="5"/>
      <c r="H18" s="8" t="str">
        <f>IF(G18="Yes", "Report as other nonoperating expense; STOP", IF(G18="No", "Proceed to 5"," "))</f>
        <v xml:space="preserve"> </v>
      </c>
    </row>
    <row r="19" spans="1:8" ht="60" x14ac:dyDescent="0.25">
      <c r="A19" s="5">
        <v>5</v>
      </c>
      <c r="B19" s="6" t="s">
        <v>17</v>
      </c>
      <c r="C19" s="5"/>
      <c r="D19" s="8" t="str">
        <f>IF(C19="Yes", "Proceed to 7", IF(C19="No","Proceed to 6"," "))</f>
        <v xml:space="preserve"> </v>
      </c>
      <c r="E19" s="5"/>
      <c r="F19" s="8" t="str">
        <f>IF(E19="Yes", "Proceed to 7", IF(E19="No","Proceed to 6"," "))</f>
        <v xml:space="preserve"> </v>
      </c>
      <c r="G19" s="5"/>
      <c r="H19" s="8" t="str">
        <f>IF(G19="Yes", "Proceed to 7", IF(G19="No","Proceed to 6"," "))</f>
        <v xml:space="preserve"> </v>
      </c>
    </row>
    <row r="20" spans="1:8" x14ac:dyDescent="0.25">
      <c r="A20" s="5">
        <v>6</v>
      </c>
      <c r="B20" s="6" t="s">
        <v>18</v>
      </c>
      <c r="C20" s="5"/>
      <c r="D20" s="8" t="str">
        <f>IF(C20="Yes", "Proceed to 7", IF(C20="No","Report as operating expense; STOP"," "))</f>
        <v xml:space="preserve"> </v>
      </c>
      <c r="E20" s="5"/>
      <c r="F20" s="8" t="str">
        <f>IF(E20="Yes", "Proceed to 7", IF(E20="No","Report as operating expense; STOP"," "))</f>
        <v xml:space="preserve"> </v>
      </c>
      <c r="G20" s="5"/>
      <c r="H20" s="8" t="str">
        <f>IF(G20="Yes", "Proceed to 7", IF(G20="No","Report as operating expense; STOP"," "))</f>
        <v xml:space="preserve"> </v>
      </c>
    </row>
    <row r="21" spans="1:8" x14ac:dyDescent="0.25">
      <c r="A21" s="5">
        <v>7</v>
      </c>
      <c r="B21" s="6" t="s">
        <v>6</v>
      </c>
      <c r="C21" s="5"/>
      <c r="D21" s="8" t="str">
        <f>IF(C21="Yes", "Report as other nonoperating expense; STOP", IF(C21="No","Report as a noncapital subsidy; STOP"," "))</f>
        <v xml:space="preserve"> </v>
      </c>
      <c r="E21" s="5"/>
      <c r="F21" s="8" t="str">
        <f>IF(E21="Yes", "Report as other nonoperating expense; STOP", IF(E21="No","Report as a noncapital subsidy; STOP"," "))</f>
        <v xml:space="preserve"> </v>
      </c>
      <c r="G21" s="5"/>
      <c r="H21" s="8" t="str">
        <f>IF(G21="Yes", "Report as other nonoperating expense; STOP", IF(G21="No","Report as a noncapital subsidy; STOP"," "))</f>
        <v xml:space="preserve"> </v>
      </c>
    </row>
  </sheetData>
  <mergeCells count="4">
    <mergeCell ref="A2:B2"/>
    <mergeCell ref="C2:D2"/>
    <mergeCell ref="E2:F2"/>
    <mergeCell ref="G2:H2"/>
  </mergeCells>
  <pageMargins left="0.7" right="0.7" top="0.75" bottom="0.75" header="0.3" footer="0.3"/>
  <pageSetup orientation="landscape"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1A4CF3A6-1E55-44A5-998D-A73D8F104536}">
          <x14:formula1>
            <xm:f>'DO NOT TOUCH'!$A$1:$A$2</xm:f>
          </x14:formula1>
          <xm:sqref>E3:E21 C3:C21 G3:G21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167FB-E19C-49B0-A449-45886F486140}">
  <dimension ref="A1"/>
  <sheetViews>
    <sheetView workbookViewId="0">
      <selection activeCell="F39" sqref="F39"/>
    </sheetView>
  </sheetViews>
  <sheetFormatPr defaultRowHeight="15" x14ac:dyDescent="0.2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E6CA3-7A51-4B89-A638-E240BE7ED62E}">
  <sheetPr>
    <tabColor rgb="FFC00000"/>
  </sheetPr>
  <dimension ref="A1:P561"/>
  <sheetViews>
    <sheetView topLeftCell="A530" workbookViewId="0">
      <selection activeCell="D548" sqref="D548:F561"/>
    </sheetView>
  </sheetViews>
  <sheetFormatPr defaultRowHeight="15" x14ac:dyDescent="0.25"/>
  <cols>
    <col min="4" max="4" width="8.28515625" bestFit="1" customWidth="1"/>
    <col min="5" max="5" width="6.5703125" bestFit="1" customWidth="1"/>
    <col min="6" max="6" width="32" bestFit="1" customWidth="1"/>
  </cols>
  <sheetData>
    <row r="1" spans="1:16" ht="16.5" thickTop="1" thickBot="1" x14ac:dyDescent="0.3">
      <c r="A1" t="s">
        <v>1</v>
      </c>
      <c r="D1" s="14" t="s">
        <v>27</v>
      </c>
      <c r="E1" s="14" t="s">
        <v>28</v>
      </c>
      <c r="F1" s="14" t="s">
        <v>29</v>
      </c>
      <c r="J1" s="19"/>
      <c r="K1" s="19"/>
      <c r="L1" s="19"/>
      <c r="O1" s="21" t="s">
        <v>550</v>
      </c>
      <c r="P1" t="s">
        <v>551</v>
      </c>
    </row>
    <row r="2" spans="1:16" ht="15.75" thickTop="1" x14ac:dyDescent="0.25">
      <c r="A2" t="s">
        <v>2</v>
      </c>
      <c r="D2" s="15">
        <v>401101</v>
      </c>
      <c r="E2" t="s">
        <v>19</v>
      </c>
      <c r="F2" t="s">
        <v>30</v>
      </c>
      <c r="J2" s="1"/>
      <c r="L2" s="1"/>
      <c r="O2" s="22">
        <v>11100</v>
      </c>
      <c r="P2" t="s">
        <v>2</v>
      </c>
    </row>
    <row r="3" spans="1:16" x14ac:dyDescent="0.25">
      <c r="D3" s="15">
        <v>401201</v>
      </c>
      <c r="E3" t="s">
        <v>19</v>
      </c>
      <c r="F3" t="s">
        <v>31</v>
      </c>
      <c r="J3" s="1"/>
      <c r="L3" s="1"/>
      <c r="O3" s="23">
        <v>11200</v>
      </c>
      <c r="P3" t="s">
        <v>2</v>
      </c>
    </row>
    <row r="4" spans="1:16" x14ac:dyDescent="0.25">
      <c r="D4" s="15">
        <v>401301</v>
      </c>
      <c r="E4" t="s">
        <v>19</v>
      </c>
      <c r="F4" t="s">
        <v>32</v>
      </c>
      <c r="J4" s="1"/>
      <c r="L4" s="20"/>
      <c r="O4" s="22">
        <v>11400</v>
      </c>
      <c r="P4" t="s">
        <v>2</v>
      </c>
    </row>
    <row r="5" spans="1:16" x14ac:dyDescent="0.25">
      <c r="D5" s="15">
        <v>401401</v>
      </c>
      <c r="E5" t="s">
        <v>19</v>
      </c>
      <c r="F5" t="s">
        <v>33</v>
      </c>
      <c r="J5" s="1"/>
      <c r="L5" s="1"/>
      <c r="O5" s="22">
        <v>11500</v>
      </c>
      <c r="P5" t="s">
        <v>2</v>
      </c>
    </row>
    <row r="6" spans="1:16" x14ac:dyDescent="0.25">
      <c r="D6" s="15">
        <v>401501</v>
      </c>
      <c r="E6" t="s">
        <v>19</v>
      </c>
      <c r="F6" t="s">
        <v>34</v>
      </c>
      <c r="J6" s="1"/>
      <c r="L6" s="1"/>
      <c r="O6" s="23">
        <v>11700</v>
      </c>
      <c r="P6" t="s">
        <v>2</v>
      </c>
    </row>
    <row r="7" spans="1:16" x14ac:dyDescent="0.25">
      <c r="D7" s="15">
        <v>401601</v>
      </c>
      <c r="E7" t="s">
        <v>19</v>
      </c>
      <c r="F7" t="s">
        <v>35</v>
      </c>
      <c r="J7" s="1"/>
      <c r="L7" s="1"/>
      <c r="O7" s="22">
        <v>11900</v>
      </c>
      <c r="P7" t="s">
        <v>2</v>
      </c>
    </row>
    <row r="8" spans="1:16" x14ac:dyDescent="0.25">
      <c r="D8" s="15">
        <v>401701</v>
      </c>
      <c r="E8" t="s">
        <v>19</v>
      </c>
      <c r="F8" t="s">
        <v>36</v>
      </c>
      <c r="J8" s="1"/>
      <c r="L8" s="1"/>
      <c r="O8" s="22">
        <v>13100</v>
      </c>
      <c r="P8" t="s">
        <v>2</v>
      </c>
    </row>
    <row r="9" spans="1:16" x14ac:dyDescent="0.25">
      <c r="D9" s="15">
        <v>401901</v>
      </c>
      <c r="E9" t="s">
        <v>19</v>
      </c>
      <c r="F9" t="s">
        <v>37</v>
      </c>
      <c r="J9" s="1"/>
      <c r="L9" s="1"/>
      <c r="O9" s="22">
        <v>13101</v>
      </c>
      <c r="P9" t="s">
        <v>2</v>
      </c>
    </row>
    <row r="10" spans="1:16" x14ac:dyDescent="0.25">
      <c r="D10" s="15">
        <v>402101</v>
      </c>
      <c r="E10" t="s">
        <v>19</v>
      </c>
      <c r="F10" t="s">
        <v>38</v>
      </c>
      <c r="J10" s="1"/>
      <c r="L10" s="1"/>
      <c r="O10" s="22">
        <v>13102</v>
      </c>
      <c r="P10" t="s">
        <v>2</v>
      </c>
    </row>
    <row r="11" spans="1:16" x14ac:dyDescent="0.25">
      <c r="D11" s="15">
        <v>402201</v>
      </c>
      <c r="E11" t="s">
        <v>19</v>
      </c>
      <c r="F11" t="s">
        <v>39</v>
      </c>
      <c r="J11" s="1"/>
      <c r="L11" s="1"/>
      <c r="O11" s="22">
        <v>20800</v>
      </c>
      <c r="P11" t="s">
        <v>2</v>
      </c>
    </row>
    <row r="12" spans="1:16" x14ac:dyDescent="0.25">
      <c r="D12" s="15">
        <v>402301</v>
      </c>
      <c r="E12" t="s">
        <v>19</v>
      </c>
      <c r="F12" t="s">
        <v>40</v>
      </c>
      <c r="J12" s="1"/>
      <c r="L12" s="1"/>
      <c r="O12" s="22">
        <v>21000</v>
      </c>
      <c r="P12" t="s">
        <v>2</v>
      </c>
    </row>
    <row r="13" spans="1:16" x14ac:dyDescent="0.25">
      <c r="D13" s="15">
        <v>402401</v>
      </c>
      <c r="E13" t="s">
        <v>19</v>
      </c>
      <c r="F13" t="s">
        <v>41</v>
      </c>
      <c r="J13" s="1"/>
      <c r="L13" s="1"/>
      <c r="O13" s="22">
        <v>21500</v>
      </c>
      <c r="P13" t="s">
        <v>2</v>
      </c>
    </row>
    <row r="14" spans="1:16" x14ac:dyDescent="0.25">
      <c r="D14" s="15">
        <v>402501</v>
      </c>
      <c r="E14" t="s">
        <v>19</v>
      </c>
      <c r="F14" t="s">
        <v>42</v>
      </c>
      <c r="J14" s="1"/>
      <c r="L14" s="1"/>
      <c r="O14" s="22">
        <v>21600</v>
      </c>
      <c r="P14" t="s">
        <v>2</v>
      </c>
    </row>
    <row r="15" spans="1:16" x14ac:dyDescent="0.25">
      <c r="D15" s="15">
        <v>403101</v>
      </c>
      <c r="E15" t="s">
        <v>19</v>
      </c>
      <c r="F15" t="s">
        <v>43</v>
      </c>
      <c r="J15" s="1"/>
      <c r="L15" s="1"/>
      <c r="O15" s="22">
        <v>21800</v>
      </c>
      <c r="P15" t="s">
        <v>2</v>
      </c>
    </row>
    <row r="16" spans="1:16" x14ac:dyDescent="0.25">
      <c r="D16" s="15">
        <v>404101</v>
      </c>
      <c r="E16" t="s">
        <v>19</v>
      </c>
      <c r="F16" t="s">
        <v>44</v>
      </c>
      <c r="J16" s="1"/>
      <c r="L16" s="1"/>
      <c r="O16" s="22">
        <v>21801</v>
      </c>
      <c r="P16" t="s">
        <v>2</v>
      </c>
    </row>
    <row r="17" spans="4:16" x14ac:dyDescent="0.25">
      <c r="D17" s="15">
        <v>404201</v>
      </c>
      <c r="E17" t="s">
        <v>19</v>
      </c>
      <c r="F17" t="s">
        <v>45</v>
      </c>
      <c r="J17" s="1"/>
      <c r="L17" s="1"/>
      <c r="O17" s="22">
        <v>23100</v>
      </c>
      <c r="P17" t="s">
        <v>2</v>
      </c>
    </row>
    <row r="18" spans="4:16" x14ac:dyDescent="0.25">
      <c r="D18" s="15">
        <v>404301</v>
      </c>
      <c r="E18" t="s">
        <v>19</v>
      </c>
      <c r="F18" t="s">
        <v>46</v>
      </c>
      <c r="J18" s="1"/>
      <c r="L18" s="1"/>
      <c r="O18" s="22">
        <v>23200</v>
      </c>
      <c r="P18" t="s">
        <v>2</v>
      </c>
    </row>
    <row r="19" spans="4:16" x14ac:dyDescent="0.25">
      <c r="D19" s="15">
        <v>404401</v>
      </c>
      <c r="E19" t="s">
        <v>19</v>
      </c>
      <c r="F19" t="s">
        <v>47</v>
      </c>
      <c r="J19" s="1"/>
      <c r="L19" s="1"/>
      <c r="O19" s="22">
        <v>23300</v>
      </c>
      <c r="P19" t="s">
        <v>2</v>
      </c>
    </row>
    <row r="20" spans="4:16" x14ac:dyDescent="0.25">
      <c r="D20" s="15">
        <v>404501</v>
      </c>
      <c r="E20" t="s">
        <v>19</v>
      </c>
      <c r="F20" t="s">
        <v>48</v>
      </c>
      <c r="J20" s="1"/>
      <c r="L20" s="1"/>
      <c r="O20" s="22">
        <v>23400</v>
      </c>
      <c r="P20" t="s">
        <v>2</v>
      </c>
    </row>
    <row r="21" spans="4:16" x14ac:dyDescent="0.25">
      <c r="D21" s="15">
        <v>404601</v>
      </c>
      <c r="E21" t="s">
        <v>19</v>
      </c>
      <c r="F21" t="s">
        <v>49</v>
      </c>
      <c r="J21" s="1"/>
      <c r="L21" s="1"/>
      <c r="O21" s="22">
        <v>23500</v>
      </c>
      <c r="P21" t="s">
        <v>2</v>
      </c>
    </row>
    <row r="22" spans="4:16" x14ac:dyDescent="0.25">
      <c r="D22" s="15">
        <v>404701</v>
      </c>
      <c r="E22" t="s">
        <v>19</v>
      </c>
      <c r="F22" t="s">
        <v>50</v>
      </c>
      <c r="J22" s="1"/>
      <c r="L22" s="1"/>
      <c r="O22" s="22">
        <v>23600</v>
      </c>
      <c r="P22" t="s">
        <v>2</v>
      </c>
    </row>
    <row r="23" spans="4:16" x14ac:dyDescent="0.25">
      <c r="D23" s="15">
        <v>404801</v>
      </c>
      <c r="E23" t="s">
        <v>19</v>
      </c>
      <c r="F23" t="s">
        <v>51</v>
      </c>
      <c r="J23" s="1"/>
      <c r="L23" s="1"/>
      <c r="O23" s="22">
        <v>23700</v>
      </c>
      <c r="P23" t="s">
        <v>2</v>
      </c>
    </row>
    <row r="24" spans="4:16" x14ac:dyDescent="0.25">
      <c r="D24" s="15">
        <v>404901</v>
      </c>
      <c r="E24" t="s">
        <v>19</v>
      </c>
      <c r="F24" t="s">
        <v>52</v>
      </c>
      <c r="J24" s="1"/>
      <c r="L24" s="1"/>
      <c r="O24" s="22">
        <v>23800</v>
      </c>
      <c r="P24" t="s">
        <v>2</v>
      </c>
    </row>
    <row r="25" spans="4:16" x14ac:dyDescent="0.25">
      <c r="D25" s="15">
        <v>405101</v>
      </c>
      <c r="E25" t="s">
        <v>19</v>
      </c>
      <c r="F25" t="s">
        <v>53</v>
      </c>
      <c r="J25" s="1"/>
      <c r="L25" s="1"/>
      <c r="O25" s="22">
        <v>23900</v>
      </c>
      <c r="P25" t="s">
        <v>2</v>
      </c>
    </row>
    <row r="26" spans="4:16" x14ac:dyDescent="0.25">
      <c r="D26" s="15">
        <v>405201</v>
      </c>
      <c r="E26" t="s">
        <v>19</v>
      </c>
      <c r="F26" t="s">
        <v>54</v>
      </c>
      <c r="J26" s="1"/>
      <c r="L26" s="1"/>
      <c r="O26" s="22">
        <v>24000</v>
      </c>
      <c r="P26" t="s">
        <v>2</v>
      </c>
    </row>
    <row r="27" spans="4:16" x14ac:dyDescent="0.25">
      <c r="D27" s="15">
        <v>405301</v>
      </c>
      <c r="E27" t="s">
        <v>19</v>
      </c>
      <c r="F27" t="s">
        <v>55</v>
      </c>
      <c r="J27" s="1"/>
      <c r="L27" s="1"/>
      <c r="O27" s="22">
        <v>24100</v>
      </c>
      <c r="P27" t="s">
        <v>2</v>
      </c>
    </row>
    <row r="28" spans="4:16" x14ac:dyDescent="0.25">
      <c r="D28" s="15">
        <v>405401</v>
      </c>
      <c r="E28" t="s">
        <v>19</v>
      </c>
      <c r="F28" t="s">
        <v>56</v>
      </c>
      <c r="J28" s="1"/>
      <c r="L28" s="1"/>
      <c r="O28" s="22">
        <v>24200</v>
      </c>
      <c r="P28" t="s">
        <v>2</v>
      </c>
    </row>
    <row r="29" spans="4:16" x14ac:dyDescent="0.25">
      <c r="D29" s="15">
        <v>405601</v>
      </c>
      <c r="E29" t="s">
        <v>19</v>
      </c>
      <c r="F29" t="s">
        <v>57</v>
      </c>
      <c r="J29" s="1"/>
      <c r="L29" s="1"/>
      <c r="O29" s="22">
        <v>24300</v>
      </c>
      <c r="P29" t="s">
        <v>2</v>
      </c>
    </row>
    <row r="30" spans="4:16" x14ac:dyDescent="0.25">
      <c r="D30" s="15">
        <v>405701</v>
      </c>
      <c r="E30" t="s">
        <v>19</v>
      </c>
      <c r="F30" t="s">
        <v>58</v>
      </c>
      <c r="J30" s="1"/>
      <c r="L30" s="1"/>
      <c r="O30" s="22">
        <v>24400</v>
      </c>
      <c r="P30" t="s">
        <v>2</v>
      </c>
    </row>
    <row r="31" spans="4:16" x14ac:dyDescent="0.25">
      <c r="D31" s="15">
        <v>405801</v>
      </c>
      <c r="E31" t="s">
        <v>19</v>
      </c>
      <c r="F31" t="s">
        <v>59</v>
      </c>
      <c r="J31" s="1"/>
      <c r="L31" s="1"/>
      <c r="O31" s="22">
        <v>25100</v>
      </c>
      <c r="P31" t="s">
        <v>2</v>
      </c>
    </row>
    <row r="32" spans="4:16" x14ac:dyDescent="0.25">
      <c r="D32" s="15">
        <v>405901</v>
      </c>
      <c r="E32" t="s">
        <v>19</v>
      </c>
      <c r="F32" t="s">
        <v>60</v>
      </c>
      <c r="J32" s="1"/>
      <c r="L32" s="1"/>
      <c r="O32" s="22">
        <v>25200</v>
      </c>
      <c r="P32" t="s">
        <v>2</v>
      </c>
    </row>
    <row r="33" spans="4:16" x14ac:dyDescent="0.25">
      <c r="D33" s="15">
        <v>406101</v>
      </c>
      <c r="E33" t="s">
        <v>19</v>
      </c>
      <c r="F33" t="s">
        <v>61</v>
      </c>
      <c r="J33" s="1"/>
      <c r="L33" s="1"/>
      <c r="O33" s="22">
        <v>25300</v>
      </c>
      <c r="P33" t="s">
        <v>2</v>
      </c>
    </row>
    <row r="34" spans="4:16" x14ac:dyDescent="0.25">
      <c r="D34" s="15">
        <v>406201</v>
      </c>
      <c r="E34" t="s">
        <v>19</v>
      </c>
      <c r="F34" t="s">
        <v>62</v>
      </c>
      <c r="J34" s="1"/>
      <c r="L34" s="1"/>
      <c r="O34" s="22">
        <v>25400</v>
      </c>
      <c r="P34" t="s">
        <v>2</v>
      </c>
    </row>
    <row r="35" spans="4:16" x14ac:dyDescent="0.25">
      <c r="D35" s="15">
        <v>406301</v>
      </c>
      <c r="E35" t="s">
        <v>19</v>
      </c>
      <c r="F35" t="s">
        <v>63</v>
      </c>
      <c r="J35" s="1"/>
      <c r="L35" s="1"/>
      <c r="O35" s="22">
        <v>25500</v>
      </c>
      <c r="P35" t="s">
        <v>2</v>
      </c>
    </row>
    <row r="36" spans="4:16" x14ac:dyDescent="0.25">
      <c r="D36" s="15">
        <v>406401</v>
      </c>
      <c r="E36" t="s">
        <v>19</v>
      </c>
      <c r="F36" t="s">
        <v>64</v>
      </c>
      <c r="J36" s="1"/>
      <c r="L36" s="1"/>
      <c r="O36" s="22">
        <v>25600</v>
      </c>
      <c r="P36" t="s">
        <v>2</v>
      </c>
    </row>
    <row r="37" spans="4:16" x14ac:dyDescent="0.25">
      <c r="D37" s="15">
        <v>406501</v>
      </c>
      <c r="E37" t="s">
        <v>19</v>
      </c>
      <c r="F37" t="s">
        <v>65</v>
      </c>
      <c r="J37" s="1"/>
      <c r="L37" s="1"/>
      <c r="O37" s="22">
        <v>25700</v>
      </c>
      <c r="P37" t="s">
        <v>2</v>
      </c>
    </row>
    <row r="38" spans="4:16" x14ac:dyDescent="0.25">
      <c r="D38" s="15">
        <v>406601</v>
      </c>
      <c r="E38" t="s">
        <v>19</v>
      </c>
      <c r="F38" t="s">
        <v>66</v>
      </c>
      <c r="J38" s="1"/>
      <c r="L38" s="1"/>
      <c r="O38" s="22">
        <v>25800</v>
      </c>
      <c r="P38" t="s">
        <v>2</v>
      </c>
    </row>
    <row r="39" spans="4:16" x14ac:dyDescent="0.25">
      <c r="D39" s="15">
        <v>406602</v>
      </c>
      <c r="E39" t="s">
        <v>19</v>
      </c>
      <c r="F39" t="s">
        <v>66</v>
      </c>
      <c r="J39" s="1"/>
      <c r="L39" s="1"/>
      <c r="O39" s="22">
        <v>25900</v>
      </c>
      <c r="P39" t="s">
        <v>2</v>
      </c>
    </row>
    <row r="40" spans="4:16" x14ac:dyDescent="0.25">
      <c r="D40" s="15">
        <v>406701</v>
      </c>
      <c r="E40" t="s">
        <v>19</v>
      </c>
      <c r="F40" t="s">
        <v>67</v>
      </c>
      <c r="J40" s="1"/>
      <c r="L40" s="1"/>
      <c r="O40" s="22">
        <v>26000</v>
      </c>
      <c r="P40" t="s">
        <v>2</v>
      </c>
    </row>
    <row r="41" spans="4:16" x14ac:dyDescent="0.25">
      <c r="D41" s="15">
        <v>406801</v>
      </c>
      <c r="E41" t="s">
        <v>19</v>
      </c>
      <c r="F41" t="s">
        <v>68</v>
      </c>
      <c r="J41" s="1"/>
      <c r="L41" s="1"/>
      <c r="O41" s="22">
        <v>26100</v>
      </c>
      <c r="P41" t="s">
        <v>2</v>
      </c>
    </row>
    <row r="42" spans="4:16" x14ac:dyDescent="0.25">
      <c r="D42" s="15">
        <v>406901</v>
      </c>
      <c r="E42" t="s">
        <v>19</v>
      </c>
      <c r="F42" t="s">
        <v>69</v>
      </c>
      <c r="J42" s="1"/>
      <c r="L42" s="1"/>
      <c r="O42" s="22">
        <v>26200</v>
      </c>
      <c r="P42" t="s">
        <v>2</v>
      </c>
    </row>
    <row r="43" spans="4:16" x14ac:dyDescent="0.25">
      <c r="D43" s="15">
        <v>407101</v>
      </c>
      <c r="E43" t="s">
        <v>19</v>
      </c>
      <c r="F43" t="s">
        <v>70</v>
      </c>
      <c r="J43" s="1"/>
      <c r="L43" s="1"/>
      <c r="O43" s="22">
        <v>26300</v>
      </c>
      <c r="P43" t="s">
        <v>2</v>
      </c>
    </row>
    <row r="44" spans="4:16" x14ac:dyDescent="0.25">
      <c r="D44" s="15">
        <v>407201</v>
      </c>
      <c r="E44" t="s">
        <v>19</v>
      </c>
      <c r="F44" t="s">
        <v>71</v>
      </c>
      <c r="J44" s="1"/>
      <c r="L44" s="20"/>
      <c r="O44" s="22">
        <v>26400</v>
      </c>
      <c r="P44" t="s">
        <v>2</v>
      </c>
    </row>
    <row r="45" spans="4:16" x14ac:dyDescent="0.25">
      <c r="D45" s="15">
        <v>407601</v>
      </c>
      <c r="E45" t="s">
        <v>19</v>
      </c>
      <c r="F45" t="s">
        <v>72</v>
      </c>
      <c r="J45" s="1"/>
      <c r="L45" s="20"/>
      <c r="O45" s="22">
        <v>26500</v>
      </c>
      <c r="P45" t="s">
        <v>2</v>
      </c>
    </row>
    <row r="46" spans="4:16" x14ac:dyDescent="0.25">
      <c r="D46" s="15">
        <v>407701</v>
      </c>
      <c r="E46" t="s">
        <v>19</v>
      </c>
      <c r="F46" t="s">
        <v>73</v>
      </c>
      <c r="J46" s="1"/>
      <c r="L46" s="20"/>
      <c r="O46" s="22">
        <v>28000</v>
      </c>
      <c r="P46" t="s">
        <v>2</v>
      </c>
    </row>
    <row r="47" spans="4:16" x14ac:dyDescent="0.25">
      <c r="D47" s="15">
        <v>407801</v>
      </c>
      <c r="E47" t="s">
        <v>19</v>
      </c>
      <c r="F47" t="s">
        <v>74</v>
      </c>
      <c r="J47" s="1"/>
      <c r="L47" s="20"/>
      <c r="O47" s="22">
        <v>30500</v>
      </c>
      <c r="P47" t="s">
        <v>2</v>
      </c>
    </row>
    <row r="48" spans="4:16" x14ac:dyDescent="0.25">
      <c r="D48" s="15">
        <v>407901</v>
      </c>
      <c r="E48" t="s">
        <v>19</v>
      </c>
      <c r="F48" t="s">
        <v>75</v>
      </c>
      <c r="J48" s="1"/>
      <c r="L48" s="20"/>
      <c r="O48" s="22">
        <v>30800</v>
      </c>
      <c r="P48" t="s">
        <v>2</v>
      </c>
    </row>
    <row r="49" spans="4:16" x14ac:dyDescent="0.25">
      <c r="D49" s="15">
        <v>408001</v>
      </c>
      <c r="E49" t="s">
        <v>19</v>
      </c>
      <c r="F49" t="s">
        <v>76</v>
      </c>
      <c r="J49" s="1"/>
      <c r="L49" s="20"/>
      <c r="O49" s="22">
        <v>33300</v>
      </c>
      <c r="P49" t="s">
        <v>2</v>
      </c>
    </row>
    <row r="50" spans="4:16" x14ac:dyDescent="0.25">
      <c r="D50" s="15">
        <v>408101</v>
      </c>
      <c r="E50" t="s">
        <v>19</v>
      </c>
      <c r="F50" t="s">
        <v>77</v>
      </c>
      <c r="J50" s="1"/>
      <c r="L50" s="20"/>
      <c r="O50" s="22">
        <v>33700</v>
      </c>
      <c r="P50" t="s">
        <v>2</v>
      </c>
    </row>
    <row r="51" spans="4:16" x14ac:dyDescent="0.25">
      <c r="D51" s="15">
        <v>408102</v>
      </c>
      <c r="E51" t="s">
        <v>19</v>
      </c>
      <c r="F51" t="s">
        <v>77</v>
      </c>
      <c r="J51" s="1"/>
      <c r="L51" s="20"/>
      <c r="O51" s="22">
        <v>34000</v>
      </c>
      <c r="P51" t="s">
        <v>2</v>
      </c>
    </row>
    <row r="52" spans="4:16" x14ac:dyDescent="0.25">
      <c r="D52" s="15">
        <v>408201</v>
      </c>
      <c r="E52" t="s">
        <v>19</v>
      </c>
      <c r="F52" t="s">
        <v>78</v>
      </c>
      <c r="J52" s="1"/>
      <c r="L52" s="20"/>
      <c r="O52" s="22">
        <v>34100</v>
      </c>
      <c r="P52" t="s">
        <v>2</v>
      </c>
    </row>
    <row r="53" spans="4:16" x14ac:dyDescent="0.25">
      <c r="D53" s="15">
        <v>408301</v>
      </c>
      <c r="E53" t="s">
        <v>19</v>
      </c>
      <c r="F53" t="s">
        <v>79</v>
      </c>
      <c r="J53" s="1"/>
      <c r="L53" s="20"/>
      <c r="O53" s="22">
        <v>34101</v>
      </c>
      <c r="P53" t="s">
        <v>2</v>
      </c>
    </row>
    <row r="54" spans="4:16" x14ac:dyDescent="0.25">
      <c r="D54" s="15">
        <v>408401</v>
      </c>
      <c r="E54" t="s">
        <v>19</v>
      </c>
      <c r="F54" t="s">
        <v>80</v>
      </c>
      <c r="J54" s="1"/>
      <c r="L54" s="20"/>
      <c r="O54" s="22">
        <v>34102</v>
      </c>
      <c r="P54" t="s">
        <v>2</v>
      </c>
    </row>
    <row r="55" spans="4:16" x14ac:dyDescent="0.25">
      <c r="D55" s="15">
        <v>408501</v>
      </c>
      <c r="E55" t="s">
        <v>19</v>
      </c>
      <c r="F55" t="s">
        <v>81</v>
      </c>
      <c r="J55" s="1"/>
      <c r="L55" s="20"/>
      <c r="O55" s="22">
        <v>34103</v>
      </c>
      <c r="P55" t="s">
        <v>2</v>
      </c>
    </row>
    <row r="56" spans="4:16" x14ac:dyDescent="0.25">
      <c r="D56" s="15">
        <v>408801</v>
      </c>
      <c r="E56" t="s">
        <v>19</v>
      </c>
      <c r="F56" t="s">
        <v>82</v>
      </c>
      <c r="J56" s="1"/>
      <c r="L56" s="20"/>
      <c r="O56" s="24">
        <v>34200</v>
      </c>
      <c r="P56" t="s">
        <v>1</v>
      </c>
    </row>
    <row r="57" spans="4:16" x14ac:dyDescent="0.25">
      <c r="D57" s="15">
        <v>408901</v>
      </c>
      <c r="E57" t="s">
        <v>19</v>
      </c>
      <c r="F57" t="s">
        <v>83</v>
      </c>
      <c r="J57" s="1"/>
      <c r="L57" s="20"/>
      <c r="O57" s="22">
        <v>34300</v>
      </c>
      <c r="P57" t="s">
        <v>2</v>
      </c>
    </row>
    <row r="58" spans="4:16" x14ac:dyDescent="0.25">
      <c r="D58" s="15">
        <v>409101</v>
      </c>
      <c r="E58" t="s">
        <v>19</v>
      </c>
      <c r="F58" t="s">
        <v>84</v>
      </c>
      <c r="J58" s="1"/>
      <c r="L58" s="20"/>
      <c r="O58" s="24">
        <v>35000</v>
      </c>
      <c r="P58" t="s">
        <v>1</v>
      </c>
    </row>
    <row r="59" spans="4:16" x14ac:dyDescent="0.25">
      <c r="D59" s="15">
        <v>409201</v>
      </c>
      <c r="E59" t="s">
        <v>19</v>
      </c>
      <c r="F59" t="s">
        <v>85</v>
      </c>
      <c r="J59" s="1"/>
      <c r="L59" s="20"/>
      <c r="O59" s="22">
        <v>35200</v>
      </c>
      <c r="P59" t="s">
        <v>2</v>
      </c>
    </row>
    <row r="60" spans="4:16" x14ac:dyDescent="0.25">
      <c r="D60" s="15">
        <v>409301</v>
      </c>
      <c r="E60" t="s">
        <v>19</v>
      </c>
      <c r="F60" t="s">
        <v>86</v>
      </c>
      <c r="J60" s="1"/>
      <c r="L60" s="20"/>
      <c r="O60" s="22">
        <v>35400</v>
      </c>
      <c r="P60" t="s">
        <v>2</v>
      </c>
    </row>
    <row r="61" spans="4:16" x14ac:dyDescent="0.25">
      <c r="D61" s="15">
        <v>409601</v>
      </c>
      <c r="E61" t="s">
        <v>19</v>
      </c>
      <c r="F61" t="s">
        <v>87</v>
      </c>
      <c r="J61" s="1"/>
      <c r="L61" s="20"/>
      <c r="O61" s="22">
        <v>35600</v>
      </c>
      <c r="P61" t="s">
        <v>2</v>
      </c>
    </row>
    <row r="62" spans="4:16" x14ac:dyDescent="0.25">
      <c r="D62" s="15">
        <v>409701</v>
      </c>
      <c r="E62" t="s">
        <v>19</v>
      </c>
      <c r="F62" t="s">
        <v>88</v>
      </c>
      <c r="J62" s="1"/>
      <c r="L62" s="20"/>
      <c r="O62" s="22">
        <v>36000</v>
      </c>
      <c r="P62" t="s">
        <v>2</v>
      </c>
    </row>
    <row r="63" spans="4:16" x14ac:dyDescent="0.25">
      <c r="D63" s="15">
        <v>409801</v>
      </c>
      <c r="E63" t="s">
        <v>19</v>
      </c>
      <c r="F63" t="s">
        <v>89</v>
      </c>
      <c r="J63" s="1"/>
      <c r="L63" s="20"/>
      <c r="O63" s="24">
        <v>36100</v>
      </c>
      <c r="P63" t="s">
        <v>1</v>
      </c>
    </row>
    <row r="64" spans="4:16" x14ac:dyDescent="0.25">
      <c r="D64" s="15">
        <v>411102</v>
      </c>
      <c r="E64" t="s">
        <v>19</v>
      </c>
      <c r="F64" t="s">
        <v>90</v>
      </c>
      <c r="J64" s="1"/>
      <c r="L64" s="20"/>
      <c r="O64" s="22">
        <v>36600</v>
      </c>
      <c r="P64" t="s">
        <v>2</v>
      </c>
    </row>
    <row r="65" spans="4:16" x14ac:dyDescent="0.25">
      <c r="D65" s="15">
        <v>411202</v>
      </c>
      <c r="E65" t="s">
        <v>19</v>
      </c>
      <c r="F65" t="s">
        <v>91</v>
      </c>
      <c r="J65" s="1"/>
      <c r="L65" s="20"/>
      <c r="O65" s="24">
        <v>36900</v>
      </c>
      <c r="P65" t="s">
        <v>1</v>
      </c>
    </row>
    <row r="66" spans="4:16" x14ac:dyDescent="0.25">
      <c r="D66" s="15">
        <v>411302</v>
      </c>
      <c r="E66" t="s">
        <v>19</v>
      </c>
      <c r="F66" t="s">
        <v>92</v>
      </c>
      <c r="J66" s="1"/>
      <c r="L66" s="20"/>
      <c r="O66" s="22">
        <v>37000</v>
      </c>
      <c r="P66" t="s">
        <v>2</v>
      </c>
    </row>
    <row r="67" spans="4:16" x14ac:dyDescent="0.25">
      <c r="D67" s="15">
        <v>411402</v>
      </c>
      <c r="E67" t="s">
        <v>19</v>
      </c>
      <c r="F67" t="s">
        <v>93</v>
      </c>
      <c r="J67" s="1"/>
      <c r="L67" s="20"/>
      <c r="O67" s="22">
        <v>37800</v>
      </c>
      <c r="P67" t="s">
        <v>2</v>
      </c>
    </row>
    <row r="68" spans="4:16" x14ac:dyDescent="0.25">
      <c r="D68" s="15">
        <v>411502</v>
      </c>
      <c r="E68" t="s">
        <v>19</v>
      </c>
      <c r="F68" t="s">
        <v>94</v>
      </c>
      <c r="O68" s="22">
        <v>37900</v>
      </c>
      <c r="P68" t="s">
        <v>2</v>
      </c>
    </row>
    <row r="69" spans="4:16" x14ac:dyDescent="0.25">
      <c r="D69" s="15">
        <v>411602</v>
      </c>
      <c r="E69" t="s">
        <v>19</v>
      </c>
      <c r="F69" t="s">
        <v>95</v>
      </c>
      <c r="O69" s="22">
        <v>38500</v>
      </c>
      <c r="P69" t="s">
        <v>2</v>
      </c>
    </row>
    <row r="70" spans="4:16" x14ac:dyDescent="0.25">
      <c r="D70" s="15">
        <v>411702</v>
      </c>
      <c r="E70" t="s">
        <v>19</v>
      </c>
      <c r="F70" t="s">
        <v>96</v>
      </c>
      <c r="O70" s="22">
        <v>39400</v>
      </c>
      <c r="P70" t="s">
        <v>2</v>
      </c>
    </row>
    <row r="71" spans="4:16" x14ac:dyDescent="0.25">
      <c r="D71" s="15">
        <v>411802</v>
      </c>
      <c r="E71" t="s">
        <v>19</v>
      </c>
      <c r="F71" t="s">
        <v>97</v>
      </c>
      <c r="O71" s="22">
        <v>39401</v>
      </c>
      <c r="P71" t="s">
        <v>2</v>
      </c>
    </row>
    <row r="72" spans="4:16" x14ac:dyDescent="0.25">
      <c r="D72" s="15">
        <v>411902</v>
      </c>
      <c r="E72" t="s">
        <v>19</v>
      </c>
      <c r="F72" t="s">
        <v>98</v>
      </c>
      <c r="O72" s="22">
        <v>39402</v>
      </c>
      <c r="P72" t="s">
        <v>2</v>
      </c>
    </row>
    <row r="73" spans="4:16" x14ac:dyDescent="0.25">
      <c r="D73" s="15">
        <v>412202</v>
      </c>
      <c r="E73" t="s">
        <v>19</v>
      </c>
      <c r="F73" t="s">
        <v>99</v>
      </c>
      <c r="O73" s="22">
        <v>39403</v>
      </c>
      <c r="P73" t="s">
        <v>2</v>
      </c>
    </row>
    <row r="74" spans="4:16" x14ac:dyDescent="0.25">
      <c r="D74" s="15">
        <v>413102</v>
      </c>
      <c r="E74" t="s">
        <v>19</v>
      </c>
      <c r="F74" t="s">
        <v>100</v>
      </c>
      <c r="O74" s="22">
        <v>40400</v>
      </c>
      <c r="P74" t="s">
        <v>2</v>
      </c>
    </row>
    <row r="75" spans="4:16" x14ac:dyDescent="0.25">
      <c r="D75" s="15">
        <v>413202</v>
      </c>
      <c r="E75" t="s">
        <v>19</v>
      </c>
      <c r="F75" t="s">
        <v>101</v>
      </c>
      <c r="O75" s="22">
        <v>41000</v>
      </c>
      <c r="P75" t="s">
        <v>2</v>
      </c>
    </row>
    <row r="76" spans="4:16" x14ac:dyDescent="0.25">
      <c r="D76" s="15">
        <v>413302</v>
      </c>
      <c r="E76" t="s">
        <v>19</v>
      </c>
      <c r="F76" t="s">
        <v>102</v>
      </c>
      <c r="O76" s="22">
        <v>41700</v>
      </c>
      <c r="P76" t="s">
        <v>2</v>
      </c>
    </row>
    <row r="77" spans="4:16" x14ac:dyDescent="0.25">
      <c r="D77" s="15">
        <v>413402</v>
      </c>
      <c r="E77" t="s">
        <v>19</v>
      </c>
      <c r="F77" t="s">
        <v>103</v>
      </c>
      <c r="O77" s="24">
        <v>41800</v>
      </c>
      <c r="P77" t="s">
        <v>1</v>
      </c>
    </row>
    <row r="78" spans="4:16" x14ac:dyDescent="0.25">
      <c r="D78" s="15">
        <v>413502</v>
      </c>
      <c r="E78" t="s">
        <v>19</v>
      </c>
      <c r="F78" t="s">
        <v>104</v>
      </c>
      <c r="O78" s="22">
        <v>41900</v>
      </c>
      <c r="P78" t="s">
        <v>2</v>
      </c>
    </row>
    <row r="79" spans="4:16" x14ac:dyDescent="0.25">
      <c r="D79" s="15">
        <v>413602</v>
      </c>
      <c r="E79" t="s">
        <v>19</v>
      </c>
      <c r="F79" t="s">
        <v>105</v>
      </c>
      <c r="O79" s="22">
        <v>42000</v>
      </c>
      <c r="P79" t="s">
        <v>2</v>
      </c>
    </row>
    <row r="80" spans="4:16" x14ac:dyDescent="0.25">
      <c r="D80" s="15">
        <v>413801</v>
      </c>
      <c r="E80" t="s">
        <v>19</v>
      </c>
      <c r="F80" t="s">
        <v>106</v>
      </c>
      <c r="O80" s="22">
        <v>43000</v>
      </c>
      <c r="P80" t="s">
        <v>2</v>
      </c>
    </row>
    <row r="81" spans="4:16" x14ac:dyDescent="0.25">
      <c r="D81" s="15">
        <v>413802</v>
      </c>
      <c r="E81" t="s">
        <v>19</v>
      </c>
      <c r="F81" t="s">
        <v>106</v>
      </c>
      <c r="O81" s="22">
        <v>44000</v>
      </c>
      <c r="P81" t="s">
        <v>2</v>
      </c>
    </row>
    <row r="82" spans="4:16" x14ac:dyDescent="0.25">
      <c r="D82" s="15">
        <v>413902</v>
      </c>
      <c r="E82" t="s">
        <v>19</v>
      </c>
      <c r="F82" t="s">
        <v>107</v>
      </c>
      <c r="O82" s="22">
        <v>44600</v>
      </c>
      <c r="P82" t="s">
        <v>2</v>
      </c>
    </row>
    <row r="83" spans="4:16" x14ac:dyDescent="0.25">
      <c r="D83" s="15">
        <v>414102</v>
      </c>
      <c r="E83" t="s">
        <v>19</v>
      </c>
      <c r="F83" t="s">
        <v>108</v>
      </c>
      <c r="O83" s="22">
        <v>44900</v>
      </c>
      <c r="P83" t="s">
        <v>2</v>
      </c>
    </row>
    <row r="84" spans="4:16" x14ac:dyDescent="0.25">
      <c r="D84" s="15">
        <v>414202</v>
      </c>
      <c r="E84" t="s">
        <v>19</v>
      </c>
      <c r="F84" t="s">
        <v>109</v>
      </c>
      <c r="O84" s="24">
        <v>46000</v>
      </c>
      <c r="P84" t="s">
        <v>1</v>
      </c>
    </row>
    <row r="85" spans="4:16" x14ac:dyDescent="0.25">
      <c r="D85" s="15">
        <v>414302</v>
      </c>
      <c r="E85" t="s">
        <v>19</v>
      </c>
      <c r="F85" t="s">
        <v>110</v>
      </c>
      <c r="O85" s="22">
        <v>46400</v>
      </c>
      <c r="P85" t="s">
        <v>2</v>
      </c>
    </row>
    <row r="86" spans="4:16" x14ac:dyDescent="0.25">
      <c r="D86" s="15">
        <v>414902</v>
      </c>
      <c r="E86" t="s">
        <v>19</v>
      </c>
      <c r="F86" t="s">
        <v>60</v>
      </c>
      <c r="O86" s="22">
        <v>46500</v>
      </c>
      <c r="P86" t="s">
        <v>2</v>
      </c>
    </row>
    <row r="87" spans="4:16" x14ac:dyDescent="0.25">
      <c r="D87" s="15">
        <v>415102</v>
      </c>
      <c r="E87" t="s">
        <v>19</v>
      </c>
      <c r="F87" t="s">
        <v>111</v>
      </c>
      <c r="O87" s="22">
        <v>46900</v>
      </c>
      <c r="P87" t="s">
        <v>2</v>
      </c>
    </row>
    <row r="88" spans="4:16" x14ac:dyDescent="0.25">
      <c r="D88" s="15">
        <v>415202</v>
      </c>
      <c r="E88" t="s">
        <v>19</v>
      </c>
      <c r="F88" t="s">
        <v>112</v>
      </c>
      <c r="O88" s="22">
        <v>47900</v>
      </c>
      <c r="P88" t="s">
        <v>2</v>
      </c>
    </row>
    <row r="89" spans="4:16" x14ac:dyDescent="0.25">
      <c r="D89" s="15">
        <v>415302</v>
      </c>
      <c r="E89" t="s">
        <v>19</v>
      </c>
      <c r="F89" t="s">
        <v>113</v>
      </c>
      <c r="O89" s="22">
        <v>49100</v>
      </c>
      <c r="P89" t="s">
        <v>2</v>
      </c>
    </row>
    <row r="90" spans="4:16" x14ac:dyDescent="0.25">
      <c r="D90" s="15">
        <v>415402</v>
      </c>
      <c r="E90" t="s">
        <v>19</v>
      </c>
      <c r="F90" t="s">
        <v>114</v>
      </c>
      <c r="O90" s="22">
        <v>49500</v>
      </c>
      <c r="P90" t="s">
        <v>2</v>
      </c>
    </row>
    <row r="91" spans="4:16" x14ac:dyDescent="0.25">
      <c r="D91" s="15">
        <v>416102</v>
      </c>
      <c r="E91" t="s">
        <v>19</v>
      </c>
      <c r="F91" t="s">
        <v>115</v>
      </c>
      <c r="O91" s="24">
        <v>50500</v>
      </c>
      <c r="P91" t="s">
        <v>1</v>
      </c>
    </row>
    <row r="92" spans="4:16" x14ac:dyDescent="0.25">
      <c r="D92" s="15">
        <v>416202</v>
      </c>
      <c r="E92" t="s">
        <v>19</v>
      </c>
      <c r="F92" t="s">
        <v>116</v>
      </c>
      <c r="O92" s="22">
        <v>50800</v>
      </c>
      <c r="P92" t="s">
        <v>2</v>
      </c>
    </row>
    <row r="93" spans="4:16" x14ac:dyDescent="0.25">
      <c r="D93" s="15">
        <v>416302</v>
      </c>
      <c r="E93" t="s">
        <v>19</v>
      </c>
      <c r="F93" t="s">
        <v>117</v>
      </c>
      <c r="O93" s="22">
        <v>51600</v>
      </c>
      <c r="P93" t="s">
        <v>2</v>
      </c>
    </row>
    <row r="94" spans="4:16" x14ac:dyDescent="0.25">
      <c r="D94" s="15">
        <v>416402</v>
      </c>
      <c r="E94" t="s">
        <v>19</v>
      </c>
      <c r="F94" t="s">
        <v>118</v>
      </c>
      <c r="O94" s="22">
        <v>52100</v>
      </c>
      <c r="P94" t="s">
        <v>2</v>
      </c>
    </row>
    <row r="95" spans="4:16" x14ac:dyDescent="0.25">
      <c r="D95" s="15">
        <v>416502</v>
      </c>
      <c r="E95" t="s">
        <v>19</v>
      </c>
      <c r="F95" t="s">
        <v>119</v>
      </c>
      <c r="O95" s="22">
        <v>52200</v>
      </c>
      <c r="P95" t="s">
        <v>2</v>
      </c>
    </row>
    <row r="96" spans="4:16" x14ac:dyDescent="0.25">
      <c r="D96" s="15">
        <v>416509</v>
      </c>
      <c r="E96" t="s">
        <v>19</v>
      </c>
      <c r="F96" t="s">
        <v>120</v>
      </c>
      <c r="O96" s="22">
        <v>53800</v>
      </c>
      <c r="P96" t="s">
        <v>2</v>
      </c>
    </row>
    <row r="97" spans="4:16" x14ac:dyDescent="0.25">
      <c r="D97" s="15">
        <v>416602</v>
      </c>
      <c r="E97" t="s">
        <v>19</v>
      </c>
      <c r="F97" t="s">
        <v>121</v>
      </c>
      <c r="O97" s="22">
        <v>53900</v>
      </c>
      <c r="P97" t="s">
        <v>2</v>
      </c>
    </row>
    <row r="98" spans="4:16" x14ac:dyDescent="0.25">
      <c r="D98" s="15">
        <v>416802</v>
      </c>
      <c r="E98" t="s">
        <v>19</v>
      </c>
      <c r="F98" t="s">
        <v>122</v>
      </c>
      <c r="O98" s="22">
        <v>55000</v>
      </c>
      <c r="P98" t="s">
        <v>2</v>
      </c>
    </row>
    <row r="99" spans="4:16" x14ac:dyDescent="0.25">
      <c r="D99" s="15">
        <v>416902</v>
      </c>
      <c r="E99" t="s">
        <v>19</v>
      </c>
      <c r="F99" t="s">
        <v>123</v>
      </c>
      <c r="O99" s="22">
        <v>60100</v>
      </c>
      <c r="P99" t="s">
        <v>2</v>
      </c>
    </row>
    <row r="100" spans="4:16" x14ac:dyDescent="0.25">
      <c r="D100" s="15">
        <v>416909</v>
      </c>
      <c r="E100" t="s">
        <v>19</v>
      </c>
      <c r="F100" t="s">
        <v>124</v>
      </c>
      <c r="O100" s="22">
        <v>60300</v>
      </c>
      <c r="P100" t="s">
        <v>2</v>
      </c>
    </row>
    <row r="101" spans="4:16" x14ac:dyDescent="0.25">
      <c r="D101" s="15">
        <v>417102</v>
      </c>
      <c r="E101" t="s">
        <v>19</v>
      </c>
      <c r="F101" t="s">
        <v>125</v>
      </c>
      <c r="O101" s="22">
        <v>60400</v>
      </c>
      <c r="P101" t="s">
        <v>2</v>
      </c>
    </row>
    <row r="102" spans="4:16" x14ac:dyDescent="0.25">
      <c r="D102" s="15">
        <v>417202</v>
      </c>
      <c r="E102" t="s">
        <v>19</v>
      </c>
      <c r="F102" t="s">
        <v>126</v>
      </c>
      <c r="O102" s="22">
        <v>60500</v>
      </c>
      <c r="P102" t="s">
        <v>2</v>
      </c>
    </row>
    <row r="103" spans="4:16" x14ac:dyDescent="0.25">
      <c r="D103" s="15">
        <v>417302</v>
      </c>
      <c r="E103" t="s">
        <v>19</v>
      </c>
      <c r="F103" t="s">
        <v>127</v>
      </c>
      <c r="O103" s="24">
        <v>60600</v>
      </c>
      <c r="P103" t="s">
        <v>1</v>
      </c>
    </row>
    <row r="104" spans="4:16" x14ac:dyDescent="0.25">
      <c r="D104" s="15">
        <v>417402</v>
      </c>
      <c r="E104" t="s">
        <v>19</v>
      </c>
      <c r="F104" t="s">
        <v>128</v>
      </c>
      <c r="O104" s="22">
        <v>60900</v>
      </c>
      <c r="P104" t="s">
        <v>2</v>
      </c>
    </row>
    <row r="105" spans="4:16" x14ac:dyDescent="0.25">
      <c r="D105" s="15">
        <v>417502</v>
      </c>
      <c r="E105" t="s">
        <v>19</v>
      </c>
      <c r="F105" t="s">
        <v>129</v>
      </c>
      <c r="O105" s="22">
        <v>61100</v>
      </c>
      <c r="P105" t="s">
        <v>2</v>
      </c>
    </row>
    <row r="106" spans="4:16" x14ac:dyDescent="0.25">
      <c r="D106" s="15">
        <v>417602</v>
      </c>
      <c r="E106" t="s">
        <v>19</v>
      </c>
      <c r="F106" t="s">
        <v>130</v>
      </c>
      <c r="O106" s="22">
        <v>62400</v>
      </c>
      <c r="P106" t="s">
        <v>2</v>
      </c>
    </row>
    <row r="107" spans="4:16" x14ac:dyDescent="0.25">
      <c r="D107" s="15">
        <v>417802</v>
      </c>
      <c r="E107" t="s">
        <v>19</v>
      </c>
      <c r="F107" t="s">
        <v>131</v>
      </c>
      <c r="O107" s="24">
        <v>63000</v>
      </c>
      <c r="P107" t="s">
        <v>1</v>
      </c>
    </row>
    <row r="108" spans="4:16" x14ac:dyDescent="0.25">
      <c r="D108" s="15">
        <v>417902</v>
      </c>
      <c r="E108" t="s">
        <v>19</v>
      </c>
      <c r="F108" t="s">
        <v>132</v>
      </c>
      <c r="O108" s="22">
        <v>63100</v>
      </c>
      <c r="P108" t="s">
        <v>1</v>
      </c>
    </row>
    <row r="109" spans="4:16" x14ac:dyDescent="0.25">
      <c r="D109" s="15">
        <v>418102</v>
      </c>
      <c r="E109" t="s">
        <v>19</v>
      </c>
      <c r="F109" t="s">
        <v>133</v>
      </c>
      <c r="O109" s="22">
        <v>63200</v>
      </c>
      <c r="P109" t="s">
        <v>2</v>
      </c>
    </row>
    <row r="110" spans="4:16" x14ac:dyDescent="0.25">
      <c r="D110" s="15">
        <v>418202</v>
      </c>
      <c r="E110" t="s">
        <v>19</v>
      </c>
      <c r="F110" t="s">
        <v>134</v>
      </c>
      <c r="O110" s="22">
        <v>64400</v>
      </c>
      <c r="P110" t="s">
        <v>2</v>
      </c>
    </row>
    <row r="111" spans="4:16" x14ac:dyDescent="0.25">
      <c r="D111" s="15">
        <v>418302</v>
      </c>
      <c r="E111" t="s">
        <v>19</v>
      </c>
      <c r="F111" t="s">
        <v>135</v>
      </c>
      <c r="O111" s="22">
        <v>64500</v>
      </c>
      <c r="P111" t="s">
        <v>2</v>
      </c>
    </row>
    <row r="112" spans="4:16" x14ac:dyDescent="0.25">
      <c r="D112" s="15">
        <v>418402</v>
      </c>
      <c r="E112" t="s">
        <v>19</v>
      </c>
      <c r="F112" t="s">
        <v>136</v>
      </c>
      <c r="O112" s="22">
        <v>64700</v>
      </c>
      <c r="P112" t="s">
        <v>2</v>
      </c>
    </row>
    <row r="113" spans="4:16" x14ac:dyDescent="0.25">
      <c r="D113" s="15">
        <v>418502</v>
      </c>
      <c r="E113" t="s">
        <v>19</v>
      </c>
      <c r="F113" t="s">
        <v>137</v>
      </c>
      <c r="O113" s="24">
        <v>66200</v>
      </c>
      <c r="P113" t="s">
        <v>1</v>
      </c>
    </row>
    <row r="114" spans="4:16" x14ac:dyDescent="0.25">
      <c r="D114" s="15">
        <v>418602</v>
      </c>
      <c r="E114" t="s">
        <v>19</v>
      </c>
      <c r="F114" t="s">
        <v>138</v>
      </c>
      <c r="O114" s="22">
        <v>66500</v>
      </c>
      <c r="P114" t="s">
        <v>2</v>
      </c>
    </row>
    <row r="115" spans="4:16" x14ac:dyDescent="0.25">
      <c r="D115" s="15">
        <v>418702</v>
      </c>
      <c r="E115" t="s">
        <v>19</v>
      </c>
      <c r="F115" t="s">
        <v>139</v>
      </c>
      <c r="O115" s="24">
        <v>66700</v>
      </c>
      <c r="P115" t="s">
        <v>1</v>
      </c>
    </row>
    <row r="116" spans="4:16" x14ac:dyDescent="0.25">
      <c r="D116" s="15">
        <v>418802</v>
      </c>
      <c r="E116" t="s">
        <v>19</v>
      </c>
      <c r="F116" t="s">
        <v>140</v>
      </c>
      <c r="O116" s="22">
        <v>66800</v>
      </c>
      <c r="P116" t="s">
        <v>2</v>
      </c>
    </row>
    <row r="117" spans="4:16" x14ac:dyDescent="0.25">
      <c r="D117" s="15">
        <v>418902</v>
      </c>
      <c r="E117" t="s">
        <v>19</v>
      </c>
      <c r="F117" t="s">
        <v>141</v>
      </c>
      <c r="O117" s="22">
        <v>67000</v>
      </c>
      <c r="P117" t="s">
        <v>2</v>
      </c>
    </row>
    <row r="118" spans="4:16" x14ac:dyDescent="0.25">
      <c r="D118" s="15">
        <v>419000</v>
      </c>
      <c r="E118" t="s">
        <v>19</v>
      </c>
      <c r="F118" t="s">
        <v>142</v>
      </c>
      <c r="O118" s="22">
        <v>68000</v>
      </c>
      <c r="P118" t="s">
        <v>2</v>
      </c>
    </row>
    <row r="119" spans="4:16" x14ac:dyDescent="0.25">
      <c r="D119" s="15">
        <v>420101</v>
      </c>
      <c r="E119" t="s">
        <v>19</v>
      </c>
      <c r="F119" t="s">
        <v>143</v>
      </c>
      <c r="O119" s="22">
        <v>69000</v>
      </c>
      <c r="P119" t="s">
        <v>2</v>
      </c>
    </row>
    <row r="120" spans="4:16" x14ac:dyDescent="0.25">
      <c r="D120" s="15">
        <v>420201</v>
      </c>
      <c r="E120" t="s">
        <v>19</v>
      </c>
      <c r="F120" t="s">
        <v>144</v>
      </c>
      <c r="O120" s="22">
        <v>70500</v>
      </c>
      <c r="P120" t="s">
        <v>2</v>
      </c>
    </row>
    <row r="121" spans="4:16" x14ac:dyDescent="0.25">
      <c r="D121" s="15">
        <v>421102</v>
      </c>
      <c r="E121" t="s">
        <v>19</v>
      </c>
      <c r="F121" t="s">
        <v>145</v>
      </c>
      <c r="O121" s="22">
        <v>76000</v>
      </c>
      <c r="P121" t="s">
        <v>2</v>
      </c>
    </row>
    <row r="122" spans="4:16" x14ac:dyDescent="0.25">
      <c r="D122" s="15">
        <v>421202</v>
      </c>
      <c r="E122" t="s">
        <v>19</v>
      </c>
      <c r="F122" t="s">
        <v>146</v>
      </c>
      <c r="O122" s="22">
        <v>76500</v>
      </c>
      <c r="P122" t="s">
        <v>2</v>
      </c>
    </row>
    <row r="123" spans="4:16" x14ac:dyDescent="0.25">
      <c r="D123" s="15">
        <v>421302</v>
      </c>
      <c r="E123" t="s">
        <v>19</v>
      </c>
      <c r="F123" t="s">
        <v>147</v>
      </c>
      <c r="O123" s="24">
        <v>77000</v>
      </c>
      <c r="P123" t="s">
        <v>1</v>
      </c>
    </row>
    <row r="124" spans="4:16" x14ac:dyDescent="0.25">
      <c r="D124" s="15">
        <v>421402</v>
      </c>
      <c r="E124" t="s">
        <v>19</v>
      </c>
      <c r="F124" t="s">
        <v>148</v>
      </c>
      <c r="O124" s="22">
        <v>78000</v>
      </c>
      <c r="P124" t="s">
        <v>2</v>
      </c>
    </row>
    <row r="125" spans="4:16" x14ac:dyDescent="0.25">
      <c r="D125" s="15">
        <v>421502</v>
      </c>
      <c r="E125" t="s">
        <v>19</v>
      </c>
      <c r="F125" t="s">
        <v>149</v>
      </c>
      <c r="O125" s="22">
        <v>79000</v>
      </c>
      <c r="P125" t="s">
        <v>2</v>
      </c>
    </row>
    <row r="126" spans="4:16" x14ac:dyDescent="0.25">
      <c r="D126" s="15">
        <v>421602</v>
      </c>
      <c r="E126" t="s">
        <v>19</v>
      </c>
      <c r="F126" t="s">
        <v>150</v>
      </c>
      <c r="O126" s="22">
        <v>79500</v>
      </c>
      <c r="P126" t="s">
        <v>2</v>
      </c>
    </row>
    <row r="127" spans="4:16" x14ac:dyDescent="0.25">
      <c r="D127" s="15">
        <v>421902</v>
      </c>
      <c r="E127" t="s">
        <v>19</v>
      </c>
      <c r="F127" t="s">
        <v>151</v>
      </c>
      <c r="O127" s="24">
        <v>80500</v>
      </c>
      <c r="P127" t="s">
        <v>1</v>
      </c>
    </row>
    <row r="128" spans="4:16" x14ac:dyDescent="0.25">
      <c r="D128" s="15">
        <v>422001</v>
      </c>
      <c r="E128" t="s">
        <v>19</v>
      </c>
      <c r="F128" t="s">
        <v>152</v>
      </c>
      <c r="O128" s="22">
        <v>92400</v>
      </c>
      <c r="P128" t="s">
        <v>2</v>
      </c>
    </row>
    <row r="129" spans="4:16" x14ac:dyDescent="0.25">
      <c r="D129" s="15">
        <v>422002</v>
      </c>
      <c r="E129" t="s">
        <v>19</v>
      </c>
      <c r="F129" t="s">
        <v>153</v>
      </c>
      <c r="O129" s="22">
        <v>94000</v>
      </c>
      <c r="P129" t="s">
        <v>2</v>
      </c>
    </row>
    <row r="130" spans="4:16" x14ac:dyDescent="0.25">
      <c r="D130" s="15">
        <v>422102</v>
      </c>
      <c r="E130" t="s">
        <v>19</v>
      </c>
      <c r="F130" t="s">
        <v>154</v>
      </c>
      <c r="O130" s="24">
        <v>94900</v>
      </c>
      <c r="P130" t="s">
        <v>1</v>
      </c>
    </row>
    <row r="131" spans="4:16" x14ac:dyDescent="0.25">
      <c r="D131" s="15">
        <v>422202</v>
      </c>
      <c r="E131" t="s">
        <v>19</v>
      </c>
      <c r="F131" t="s">
        <v>155</v>
      </c>
      <c r="O131" s="22">
        <v>95000</v>
      </c>
      <c r="P131" t="s">
        <v>2</v>
      </c>
    </row>
    <row r="132" spans="4:16" x14ac:dyDescent="0.25">
      <c r="D132" s="15">
        <v>422302</v>
      </c>
      <c r="E132" t="s">
        <v>19</v>
      </c>
      <c r="F132" t="s">
        <v>156</v>
      </c>
    </row>
    <row r="133" spans="4:16" x14ac:dyDescent="0.25">
      <c r="D133" s="15">
        <v>422402</v>
      </c>
      <c r="E133" t="s">
        <v>19</v>
      </c>
      <c r="F133" t="s">
        <v>157</v>
      </c>
    </row>
    <row r="134" spans="4:16" x14ac:dyDescent="0.25">
      <c r="D134" s="15">
        <v>422502</v>
      </c>
      <c r="E134" t="s">
        <v>19</v>
      </c>
      <c r="F134" t="s">
        <v>158</v>
      </c>
      <c r="O134" s="22"/>
    </row>
    <row r="135" spans="4:16" x14ac:dyDescent="0.25">
      <c r="D135" s="15">
        <v>422602</v>
      </c>
      <c r="E135" t="s">
        <v>19</v>
      </c>
      <c r="F135" t="s">
        <v>159</v>
      </c>
      <c r="O135" s="22"/>
    </row>
    <row r="136" spans="4:16" x14ac:dyDescent="0.25">
      <c r="D136" s="15">
        <v>422702</v>
      </c>
      <c r="E136" t="s">
        <v>19</v>
      </c>
      <c r="F136" t="s">
        <v>160</v>
      </c>
      <c r="O136" s="22"/>
    </row>
    <row r="137" spans="4:16" x14ac:dyDescent="0.25">
      <c r="D137" s="15">
        <v>422802</v>
      </c>
      <c r="E137" t="s">
        <v>19</v>
      </c>
      <c r="F137" t="s">
        <v>161</v>
      </c>
      <c r="O137" s="22"/>
    </row>
    <row r="138" spans="4:16" x14ac:dyDescent="0.25">
      <c r="D138" s="15">
        <v>422902</v>
      </c>
      <c r="E138" t="s">
        <v>19</v>
      </c>
      <c r="F138" t="s">
        <v>162</v>
      </c>
      <c r="O138" s="22"/>
    </row>
    <row r="139" spans="4:16" x14ac:dyDescent="0.25">
      <c r="D139" s="15">
        <v>422909</v>
      </c>
      <c r="E139" t="s">
        <v>19</v>
      </c>
      <c r="F139" t="s">
        <v>163</v>
      </c>
      <c r="O139" s="22"/>
    </row>
    <row r="140" spans="4:16" x14ac:dyDescent="0.25">
      <c r="D140" s="15">
        <v>423102</v>
      </c>
      <c r="E140" t="s">
        <v>19</v>
      </c>
      <c r="F140" t="s">
        <v>164</v>
      </c>
      <c r="O140" s="22"/>
    </row>
    <row r="141" spans="4:16" x14ac:dyDescent="0.25">
      <c r="D141" s="15">
        <v>423202</v>
      </c>
      <c r="E141" t="s">
        <v>19</v>
      </c>
      <c r="F141" t="s">
        <v>165</v>
      </c>
      <c r="O141" s="22"/>
    </row>
    <row r="142" spans="4:16" x14ac:dyDescent="0.25">
      <c r="D142" s="15">
        <v>423302</v>
      </c>
      <c r="E142" t="s">
        <v>19</v>
      </c>
      <c r="F142" t="s">
        <v>166</v>
      </c>
      <c r="O142" s="22"/>
    </row>
    <row r="143" spans="4:16" x14ac:dyDescent="0.25">
      <c r="D143" s="15">
        <v>423402</v>
      </c>
      <c r="E143" t="s">
        <v>19</v>
      </c>
      <c r="F143" t="s">
        <v>167</v>
      </c>
      <c r="O143" s="22"/>
    </row>
    <row r="144" spans="4:16" x14ac:dyDescent="0.25">
      <c r="D144" s="15">
        <v>423502</v>
      </c>
      <c r="E144" t="s">
        <v>19</v>
      </c>
      <c r="F144" t="s">
        <v>168</v>
      </c>
      <c r="O144" s="22"/>
    </row>
    <row r="145" spans="4:15" x14ac:dyDescent="0.25">
      <c r="D145" s="15">
        <v>423602</v>
      </c>
      <c r="E145" t="s">
        <v>19</v>
      </c>
      <c r="F145" t="s">
        <v>169</v>
      </c>
      <c r="O145" s="22"/>
    </row>
    <row r="146" spans="4:15" x14ac:dyDescent="0.25">
      <c r="D146" s="15">
        <v>423702</v>
      </c>
      <c r="E146" t="s">
        <v>19</v>
      </c>
      <c r="F146" t="s">
        <v>170</v>
      </c>
    </row>
    <row r="147" spans="4:15" x14ac:dyDescent="0.25">
      <c r="D147" s="15">
        <v>423902</v>
      </c>
      <c r="E147" t="s">
        <v>19</v>
      </c>
      <c r="F147" t="s">
        <v>171</v>
      </c>
    </row>
    <row r="148" spans="4:15" x14ac:dyDescent="0.25">
      <c r="D148" s="15">
        <v>424102</v>
      </c>
      <c r="E148" t="s">
        <v>19</v>
      </c>
      <c r="F148" t="s">
        <v>172</v>
      </c>
    </row>
    <row r="149" spans="4:15" x14ac:dyDescent="0.25">
      <c r="D149" s="15">
        <v>424106</v>
      </c>
      <c r="E149" t="s">
        <v>19</v>
      </c>
      <c r="F149" t="s">
        <v>173</v>
      </c>
    </row>
    <row r="150" spans="4:15" x14ac:dyDescent="0.25">
      <c r="D150" s="15">
        <v>424109</v>
      </c>
      <c r="E150" t="s">
        <v>19</v>
      </c>
      <c r="F150" t="s">
        <v>174</v>
      </c>
    </row>
    <row r="151" spans="4:15" x14ac:dyDescent="0.25">
      <c r="D151" s="15">
        <v>424202</v>
      </c>
      <c r="E151" t="s">
        <v>19</v>
      </c>
      <c r="F151" t="s">
        <v>175</v>
      </c>
    </row>
    <row r="152" spans="4:15" x14ac:dyDescent="0.25">
      <c r="D152" s="15">
        <v>424302</v>
      </c>
      <c r="E152" t="s">
        <v>19</v>
      </c>
      <c r="F152" t="s">
        <v>176</v>
      </c>
    </row>
    <row r="153" spans="4:15" x14ac:dyDescent="0.25">
      <c r="D153" s="15">
        <v>424402</v>
      </c>
      <c r="E153" t="s">
        <v>19</v>
      </c>
      <c r="F153" t="s">
        <v>177</v>
      </c>
    </row>
    <row r="154" spans="4:15" x14ac:dyDescent="0.25">
      <c r="D154" s="15">
        <v>424502</v>
      </c>
      <c r="E154" t="s">
        <v>19</v>
      </c>
      <c r="F154" t="s">
        <v>178</v>
      </c>
    </row>
    <row r="155" spans="4:15" x14ac:dyDescent="0.25">
      <c r="D155" s="15">
        <v>424602</v>
      </c>
      <c r="E155" t="s">
        <v>19</v>
      </c>
      <c r="F155" t="s">
        <v>179</v>
      </c>
    </row>
    <row r="156" spans="4:15" x14ac:dyDescent="0.25">
      <c r="D156" s="15">
        <v>424702</v>
      </c>
      <c r="E156" t="s">
        <v>19</v>
      </c>
      <c r="F156" t="s">
        <v>180</v>
      </c>
    </row>
    <row r="157" spans="4:15" x14ac:dyDescent="0.25">
      <c r="D157" s="15">
        <v>424802</v>
      </c>
      <c r="E157" t="s">
        <v>19</v>
      </c>
      <c r="F157" t="s">
        <v>181</v>
      </c>
    </row>
    <row r="158" spans="4:15" x14ac:dyDescent="0.25">
      <c r="D158" s="15">
        <v>424902</v>
      </c>
      <c r="E158" t="s">
        <v>19</v>
      </c>
      <c r="F158" t="s">
        <v>182</v>
      </c>
    </row>
    <row r="159" spans="4:15" x14ac:dyDescent="0.25">
      <c r="D159" s="15">
        <v>425202</v>
      </c>
      <c r="E159" t="s">
        <v>19</v>
      </c>
      <c r="F159" t="s">
        <v>176</v>
      </c>
    </row>
    <row r="160" spans="4:15" x14ac:dyDescent="0.25">
      <c r="D160" s="15">
        <v>425302</v>
      </c>
      <c r="E160" t="s">
        <v>19</v>
      </c>
      <c r="F160" t="s">
        <v>183</v>
      </c>
    </row>
    <row r="161" spans="4:6" x14ac:dyDescent="0.25">
      <c r="D161" s="15">
        <v>425902</v>
      </c>
      <c r="E161" t="s">
        <v>19</v>
      </c>
      <c r="F161" t="s">
        <v>184</v>
      </c>
    </row>
    <row r="162" spans="4:6" x14ac:dyDescent="0.25">
      <c r="D162" s="15">
        <v>425906</v>
      </c>
      <c r="E162" t="s">
        <v>19</v>
      </c>
      <c r="F162" t="s">
        <v>185</v>
      </c>
    </row>
    <row r="163" spans="4:6" x14ac:dyDescent="0.25">
      <c r="D163" s="15">
        <v>425909</v>
      </c>
      <c r="E163" t="s">
        <v>19</v>
      </c>
      <c r="F163" t="s">
        <v>186</v>
      </c>
    </row>
    <row r="164" spans="4:6" x14ac:dyDescent="0.25">
      <c r="D164" s="15">
        <v>425910</v>
      </c>
      <c r="E164" t="s">
        <v>19</v>
      </c>
      <c r="F164" t="s">
        <v>185</v>
      </c>
    </row>
    <row r="165" spans="4:6" x14ac:dyDescent="0.25">
      <c r="D165" s="15">
        <v>426102</v>
      </c>
      <c r="E165" t="s">
        <v>19</v>
      </c>
      <c r="F165" t="s">
        <v>187</v>
      </c>
    </row>
    <row r="166" spans="4:6" x14ac:dyDescent="0.25">
      <c r="D166" s="15">
        <v>426202</v>
      </c>
      <c r="E166" t="s">
        <v>19</v>
      </c>
      <c r="F166" t="s">
        <v>188</v>
      </c>
    </row>
    <row r="167" spans="4:6" x14ac:dyDescent="0.25">
      <c r="D167" s="15">
        <v>426302</v>
      </c>
      <c r="E167" t="s">
        <v>19</v>
      </c>
      <c r="F167" t="s">
        <v>189</v>
      </c>
    </row>
    <row r="168" spans="4:6" x14ac:dyDescent="0.25">
      <c r="D168" s="15">
        <v>426402</v>
      </c>
      <c r="E168" t="s">
        <v>19</v>
      </c>
      <c r="F168" t="s">
        <v>190</v>
      </c>
    </row>
    <row r="169" spans="4:6" x14ac:dyDescent="0.25">
      <c r="D169" s="15">
        <v>426502</v>
      </c>
      <c r="E169" t="s">
        <v>19</v>
      </c>
      <c r="F169" t="s">
        <v>191</v>
      </c>
    </row>
    <row r="170" spans="4:6" x14ac:dyDescent="0.25">
      <c r="D170" s="15">
        <v>426602</v>
      </c>
      <c r="E170" t="s">
        <v>19</v>
      </c>
      <c r="F170" t="s">
        <v>192</v>
      </c>
    </row>
    <row r="171" spans="4:6" x14ac:dyDescent="0.25">
      <c r="D171" s="15">
        <v>426702</v>
      </c>
      <c r="E171" t="s">
        <v>19</v>
      </c>
      <c r="F171" t="s">
        <v>193</v>
      </c>
    </row>
    <row r="172" spans="4:6" x14ac:dyDescent="0.25">
      <c r="D172" s="15">
        <v>426802</v>
      </c>
      <c r="E172" t="s">
        <v>19</v>
      </c>
      <c r="F172" t="s">
        <v>194</v>
      </c>
    </row>
    <row r="173" spans="4:6" x14ac:dyDescent="0.25">
      <c r="D173" s="15">
        <v>426902</v>
      </c>
      <c r="E173" t="s">
        <v>19</v>
      </c>
      <c r="F173" t="s">
        <v>195</v>
      </c>
    </row>
    <row r="174" spans="4:6" x14ac:dyDescent="0.25">
      <c r="D174" s="15">
        <v>427102</v>
      </c>
      <c r="E174" t="s">
        <v>19</v>
      </c>
      <c r="F174" t="s">
        <v>196</v>
      </c>
    </row>
    <row r="175" spans="4:6" x14ac:dyDescent="0.25">
      <c r="D175" s="15">
        <v>428002</v>
      </c>
      <c r="E175" t="s">
        <v>19</v>
      </c>
      <c r="F175" t="s">
        <v>197</v>
      </c>
    </row>
    <row r="176" spans="4:6" x14ac:dyDescent="0.25">
      <c r="D176" s="15">
        <v>428102</v>
      </c>
      <c r="E176" t="s">
        <v>19</v>
      </c>
      <c r="F176" t="s">
        <v>198</v>
      </c>
    </row>
    <row r="177" spans="4:6" x14ac:dyDescent="0.25">
      <c r="D177" s="15">
        <v>428202</v>
      </c>
      <c r="E177" t="s">
        <v>19</v>
      </c>
      <c r="F177" t="s">
        <v>199</v>
      </c>
    </row>
    <row r="178" spans="4:6" x14ac:dyDescent="0.25">
      <c r="D178" s="15">
        <v>428302</v>
      </c>
      <c r="E178" t="s">
        <v>19</v>
      </c>
      <c r="F178" t="s">
        <v>200</v>
      </c>
    </row>
    <row r="179" spans="4:6" x14ac:dyDescent="0.25">
      <c r="D179" s="15">
        <v>428402</v>
      </c>
      <c r="E179" t="s">
        <v>19</v>
      </c>
      <c r="F179" t="s">
        <v>201</v>
      </c>
    </row>
    <row r="180" spans="4:6" x14ac:dyDescent="0.25">
      <c r="D180" s="15">
        <v>428502</v>
      </c>
      <c r="E180" t="s">
        <v>19</v>
      </c>
      <c r="F180" t="s">
        <v>202</v>
      </c>
    </row>
    <row r="181" spans="4:6" x14ac:dyDescent="0.25">
      <c r="D181" s="15">
        <v>428602</v>
      </c>
      <c r="E181" t="s">
        <v>19</v>
      </c>
      <c r="F181" t="s">
        <v>203</v>
      </c>
    </row>
    <row r="182" spans="4:6" x14ac:dyDescent="0.25">
      <c r="D182" s="15">
        <v>428702</v>
      </c>
      <c r="E182" t="s">
        <v>19</v>
      </c>
      <c r="F182" t="s">
        <v>204</v>
      </c>
    </row>
    <row r="183" spans="4:6" x14ac:dyDescent="0.25">
      <c r="D183" s="15">
        <v>428802</v>
      </c>
      <c r="E183" t="s">
        <v>19</v>
      </c>
      <c r="F183" t="s">
        <v>205</v>
      </c>
    </row>
    <row r="184" spans="4:6" x14ac:dyDescent="0.25">
      <c r="D184" s="15">
        <v>428902</v>
      </c>
      <c r="E184" t="s">
        <v>19</v>
      </c>
      <c r="F184" t="s">
        <v>206</v>
      </c>
    </row>
    <row r="185" spans="4:6" x14ac:dyDescent="0.25">
      <c r="D185" s="15">
        <v>429102</v>
      </c>
      <c r="E185" t="s">
        <v>19</v>
      </c>
      <c r="F185" t="s">
        <v>207</v>
      </c>
    </row>
    <row r="186" spans="4:6" x14ac:dyDescent="0.25">
      <c r="D186" s="15">
        <v>429109</v>
      </c>
      <c r="E186" t="s">
        <v>19</v>
      </c>
      <c r="F186" t="s">
        <v>208</v>
      </c>
    </row>
    <row r="187" spans="4:6" x14ac:dyDescent="0.25">
      <c r="D187" s="15">
        <v>429202</v>
      </c>
      <c r="E187" t="s">
        <v>19</v>
      </c>
      <c r="F187" t="s">
        <v>209</v>
      </c>
    </row>
    <row r="188" spans="4:6" x14ac:dyDescent="0.25">
      <c r="D188" s="15">
        <v>429302</v>
      </c>
      <c r="E188" t="s">
        <v>19</v>
      </c>
      <c r="F188" t="s">
        <v>210</v>
      </c>
    </row>
    <row r="189" spans="4:6" x14ac:dyDescent="0.25">
      <c r="D189" s="15">
        <v>429402</v>
      </c>
      <c r="E189" t="s">
        <v>19</v>
      </c>
      <c r="F189" t="s">
        <v>211</v>
      </c>
    </row>
    <row r="190" spans="4:6" x14ac:dyDescent="0.25">
      <c r="D190" s="15">
        <v>429502</v>
      </c>
      <c r="E190" t="s">
        <v>19</v>
      </c>
      <c r="F190" t="s">
        <v>212</v>
      </c>
    </row>
    <row r="191" spans="4:6" x14ac:dyDescent="0.25">
      <c r="D191" s="15">
        <v>429602</v>
      </c>
      <c r="E191" t="s">
        <v>19</v>
      </c>
      <c r="F191" t="s">
        <v>213</v>
      </c>
    </row>
    <row r="192" spans="4:6" x14ac:dyDescent="0.25">
      <c r="D192" s="15">
        <v>429702</v>
      </c>
      <c r="E192" t="s">
        <v>19</v>
      </c>
      <c r="F192" t="s">
        <v>214</v>
      </c>
    </row>
    <row r="193" spans="4:6" x14ac:dyDescent="0.25">
      <c r="D193" s="15">
        <v>429902</v>
      </c>
      <c r="E193" t="s">
        <v>19</v>
      </c>
      <c r="F193" t="s">
        <v>215</v>
      </c>
    </row>
    <row r="194" spans="4:6" x14ac:dyDescent="0.25">
      <c r="D194" s="15">
        <v>429909</v>
      </c>
      <c r="E194" t="s">
        <v>19</v>
      </c>
      <c r="F194" t="s">
        <v>216</v>
      </c>
    </row>
    <row r="195" spans="4:6" x14ac:dyDescent="0.25">
      <c r="D195" s="15">
        <v>431102</v>
      </c>
      <c r="E195" t="s">
        <v>19</v>
      </c>
      <c r="F195" t="s">
        <v>217</v>
      </c>
    </row>
    <row r="196" spans="4:6" x14ac:dyDescent="0.25">
      <c r="D196" s="15">
        <v>431202</v>
      </c>
      <c r="E196" t="s">
        <v>19</v>
      </c>
      <c r="F196" t="s">
        <v>218</v>
      </c>
    </row>
    <row r="197" spans="4:6" x14ac:dyDescent="0.25">
      <c r="D197" s="15">
        <v>431302</v>
      </c>
      <c r="E197" t="s">
        <v>19</v>
      </c>
      <c r="F197" t="s">
        <v>219</v>
      </c>
    </row>
    <row r="198" spans="4:6" x14ac:dyDescent="0.25">
      <c r="D198" s="15">
        <v>431402</v>
      </c>
      <c r="E198" t="s">
        <v>19</v>
      </c>
      <c r="F198" t="s">
        <v>220</v>
      </c>
    </row>
    <row r="199" spans="4:6" x14ac:dyDescent="0.25">
      <c r="D199" s="15">
        <v>431502</v>
      </c>
      <c r="E199" t="s">
        <v>19</v>
      </c>
      <c r="F199" t="s">
        <v>221</v>
      </c>
    </row>
    <row r="200" spans="4:6" x14ac:dyDescent="0.25">
      <c r="D200" s="15">
        <v>431602</v>
      </c>
      <c r="E200" t="s">
        <v>19</v>
      </c>
      <c r="F200" t="s">
        <v>222</v>
      </c>
    </row>
    <row r="201" spans="4:6" x14ac:dyDescent="0.25">
      <c r="D201" s="15">
        <v>431702</v>
      </c>
      <c r="E201" t="s">
        <v>19</v>
      </c>
      <c r="F201" t="s">
        <v>223</v>
      </c>
    </row>
    <row r="202" spans="4:6" x14ac:dyDescent="0.25">
      <c r="D202" s="15">
        <v>431802</v>
      </c>
      <c r="E202" t="s">
        <v>19</v>
      </c>
      <c r="F202" t="s">
        <v>224</v>
      </c>
    </row>
    <row r="203" spans="4:6" x14ac:dyDescent="0.25">
      <c r="D203" s="15">
        <v>431902</v>
      </c>
      <c r="E203" t="s">
        <v>19</v>
      </c>
      <c r="F203" t="s">
        <v>225</v>
      </c>
    </row>
    <row r="204" spans="4:6" x14ac:dyDescent="0.25">
      <c r="D204" s="15">
        <v>432102</v>
      </c>
      <c r="E204" t="s">
        <v>19</v>
      </c>
      <c r="F204" t="s">
        <v>226</v>
      </c>
    </row>
    <row r="205" spans="4:6" x14ac:dyDescent="0.25">
      <c r="D205" s="15">
        <v>432202</v>
      </c>
      <c r="E205" t="s">
        <v>19</v>
      </c>
      <c r="F205" t="s">
        <v>227</v>
      </c>
    </row>
    <row r="206" spans="4:6" x14ac:dyDescent="0.25">
      <c r="D206" s="15">
        <v>432302</v>
      </c>
      <c r="E206" t="s">
        <v>19</v>
      </c>
      <c r="F206" t="s">
        <v>228</v>
      </c>
    </row>
    <row r="207" spans="4:6" x14ac:dyDescent="0.25">
      <c r="D207" s="15">
        <v>432902</v>
      </c>
      <c r="E207" t="s">
        <v>19</v>
      </c>
      <c r="F207" t="s">
        <v>229</v>
      </c>
    </row>
    <row r="208" spans="4:6" x14ac:dyDescent="0.25">
      <c r="D208" s="15">
        <v>433102</v>
      </c>
      <c r="E208" t="s">
        <v>19</v>
      </c>
      <c r="F208" t="s">
        <v>230</v>
      </c>
    </row>
    <row r="209" spans="4:6" x14ac:dyDescent="0.25">
      <c r="D209" s="15">
        <v>433109</v>
      </c>
      <c r="E209" t="s">
        <v>19</v>
      </c>
      <c r="F209" t="s">
        <v>231</v>
      </c>
    </row>
    <row r="210" spans="4:6" x14ac:dyDescent="0.25">
      <c r="D210" s="15">
        <v>433202</v>
      </c>
      <c r="E210" t="s">
        <v>19</v>
      </c>
      <c r="F210" t="s">
        <v>232</v>
      </c>
    </row>
    <row r="211" spans="4:6" x14ac:dyDescent="0.25">
      <c r="D211" s="15">
        <v>433902</v>
      </c>
      <c r="E211" t="s">
        <v>19</v>
      </c>
      <c r="F211" t="s">
        <v>60</v>
      </c>
    </row>
    <row r="212" spans="4:6" x14ac:dyDescent="0.25">
      <c r="D212" s="15">
        <v>434102</v>
      </c>
      <c r="E212" t="s">
        <v>19</v>
      </c>
      <c r="F212" t="s">
        <v>233</v>
      </c>
    </row>
    <row r="213" spans="4:6" x14ac:dyDescent="0.25">
      <c r="D213" s="15">
        <v>434202</v>
      </c>
      <c r="E213" t="s">
        <v>19</v>
      </c>
      <c r="F213" t="s">
        <v>234</v>
      </c>
    </row>
    <row r="214" spans="4:6" x14ac:dyDescent="0.25">
      <c r="D214" s="15">
        <v>434301</v>
      </c>
      <c r="E214" t="s">
        <v>19</v>
      </c>
      <c r="F214" t="s">
        <v>235</v>
      </c>
    </row>
    <row r="215" spans="4:6" x14ac:dyDescent="0.25">
      <c r="D215" s="15">
        <v>434302</v>
      </c>
      <c r="E215" t="s">
        <v>19</v>
      </c>
      <c r="F215" t="s">
        <v>236</v>
      </c>
    </row>
    <row r="216" spans="4:6" x14ac:dyDescent="0.25">
      <c r="D216" s="15">
        <v>434402</v>
      </c>
      <c r="E216" t="s">
        <v>19</v>
      </c>
      <c r="F216" t="s">
        <v>237</v>
      </c>
    </row>
    <row r="217" spans="4:6" x14ac:dyDescent="0.25">
      <c r="D217" s="15">
        <v>434502</v>
      </c>
      <c r="E217" t="s">
        <v>19</v>
      </c>
      <c r="F217" t="s">
        <v>238</v>
      </c>
    </row>
    <row r="218" spans="4:6" x14ac:dyDescent="0.25">
      <c r="D218" s="15">
        <v>434504</v>
      </c>
      <c r="E218" t="s">
        <v>19</v>
      </c>
      <c r="F218" t="s">
        <v>239</v>
      </c>
    </row>
    <row r="219" spans="4:6" x14ac:dyDescent="0.25">
      <c r="D219" s="15">
        <v>434505</v>
      </c>
      <c r="E219" t="s">
        <v>19</v>
      </c>
      <c r="F219" t="s">
        <v>240</v>
      </c>
    </row>
    <row r="220" spans="4:6" x14ac:dyDescent="0.25">
      <c r="D220" s="15">
        <v>434509</v>
      </c>
      <c r="E220" t="s">
        <v>19</v>
      </c>
      <c r="F220" t="s">
        <v>241</v>
      </c>
    </row>
    <row r="221" spans="4:6" x14ac:dyDescent="0.25">
      <c r="D221" s="15">
        <v>434902</v>
      </c>
      <c r="E221" t="s">
        <v>19</v>
      </c>
      <c r="F221" t="s">
        <v>242</v>
      </c>
    </row>
    <row r="222" spans="4:6" x14ac:dyDescent="0.25">
      <c r="D222" s="15">
        <v>435102</v>
      </c>
      <c r="E222" t="s">
        <v>19</v>
      </c>
      <c r="F222" t="s">
        <v>243</v>
      </c>
    </row>
    <row r="223" spans="4:6" x14ac:dyDescent="0.25">
      <c r="D223" s="15">
        <v>441101</v>
      </c>
      <c r="E223" t="s">
        <v>19</v>
      </c>
      <c r="F223" t="s">
        <v>244</v>
      </c>
    </row>
    <row r="224" spans="4:6" x14ac:dyDescent="0.25">
      <c r="D224" s="15">
        <v>441103</v>
      </c>
      <c r="E224" t="s">
        <v>19</v>
      </c>
      <c r="F224" t="s">
        <v>244</v>
      </c>
    </row>
    <row r="225" spans="4:6" x14ac:dyDescent="0.25">
      <c r="D225" s="15">
        <v>441201</v>
      </c>
      <c r="E225" t="s">
        <v>19</v>
      </c>
      <c r="F225" t="s">
        <v>245</v>
      </c>
    </row>
    <row r="226" spans="4:6" x14ac:dyDescent="0.25">
      <c r="D226" s="15">
        <v>441203</v>
      </c>
      <c r="E226" t="s">
        <v>19</v>
      </c>
      <c r="F226" t="s">
        <v>245</v>
      </c>
    </row>
    <row r="227" spans="4:6" x14ac:dyDescent="0.25">
      <c r="D227" s="15">
        <v>441301</v>
      </c>
      <c r="E227" t="s">
        <v>19</v>
      </c>
      <c r="F227" t="s">
        <v>246</v>
      </c>
    </row>
    <row r="228" spans="4:6" x14ac:dyDescent="0.25">
      <c r="D228" s="15">
        <v>441303</v>
      </c>
      <c r="E228" t="s">
        <v>19</v>
      </c>
      <c r="F228" t="s">
        <v>246</v>
      </c>
    </row>
    <row r="229" spans="4:6" x14ac:dyDescent="0.25">
      <c r="D229" s="15">
        <v>441401</v>
      </c>
      <c r="E229" t="s">
        <v>19</v>
      </c>
      <c r="F229" t="s">
        <v>247</v>
      </c>
    </row>
    <row r="230" spans="4:6" x14ac:dyDescent="0.25">
      <c r="D230" s="15">
        <v>441403</v>
      </c>
      <c r="E230" t="s">
        <v>19</v>
      </c>
      <c r="F230" t="s">
        <v>247</v>
      </c>
    </row>
    <row r="231" spans="4:6" x14ac:dyDescent="0.25">
      <c r="D231" s="15">
        <v>441500</v>
      </c>
      <c r="E231" t="s">
        <v>19</v>
      </c>
      <c r="F231" t="s">
        <v>248</v>
      </c>
    </row>
    <row r="232" spans="4:6" x14ac:dyDescent="0.25">
      <c r="D232" s="15">
        <v>441501</v>
      </c>
      <c r="E232" t="s">
        <v>19</v>
      </c>
      <c r="F232" t="s">
        <v>249</v>
      </c>
    </row>
    <row r="233" spans="4:6" x14ac:dyDescent="0.25">
      <c r="D233" s="15">
        <v>441503</v>
      </c>
      <c r="E233" t="s">
        <v>19</v>
      </c>
      <c r="F233" t="s">
        <v>249</v>
      </c>
    </row>
    <row r="234" spans="4:6" x14ac:dyDescent="0.25">
      <c r="D234" s="15">
        <v>441651</v>
      </c>
      <c r="E234" t="s">
        <v>19</v>
      </c>
      <c r="F234" t="s">
        <v>250</v>
      </c>
    </row>
    <row r="235" spans="4:6" x14ac:dyDescent="0.25">
      <c r="D235" s="15">
        <v>441751</v>
      </c>
      <c r="E235" t="s">
        <v>19</v>
      </c>
      <c r="F235" t="s">
        <v>251</v>
      </c>
    </row>
    <row r="236" spans="4:6" x14ac:dyDescent="0.25">
      <c r="D236" s="15">
        <v>441851</v>
      </c>
      <c r="E236" t="s">
        <v>19</v>
      </c>
      <c r="F236" t="s">
        <v>252</v>
      </c>
    </row>
    <row r="237" spans="4:6" x14ac:dyDescent="0.25">
      <c r="D237" s="15">
        <v>442101</v>
      </c>
      <c r="E237" t="s">
        <v>19</v>
      </c>
      <c r="F237" t="s">
        <v>253</v>
      </c>
    </row>
    <row r="238" spans="4:6" x14ac:dyDescent="0.25">
      <c r="D238" s="15">
        <v>442102</v>
      </c>
      <c r="E238" t="s">
        <v>19</v>
      </c>
      <c r="F238" t="s">
        <v>253</v>
      </c>
    </row>
    <row r="239" spans="4:6" x14ac:dyDescent="0.25">
      <c r="D239" s="15">
        <v>442103</v>
      </c>
      <c r="E239" t="s">
        <v>19</v>
      </c>
      <c r="F239" t="s">
        <v>253</v>
      </c>
    </row>
    <row r="240" spans="4:6" x14ac:dyDescent="0.25">
      <c r="D240" s="15">
        <v>442200</v>
      </c>
      <c r="E240" t="s">
        <v>19</v>
      </c>
      <c r="F240" t="s">
        <v>254</v>
      </c>
    </row>
    <row r="241" spans="4:6" x14ac:dyDescent="0.25">
      <c r="D241" s="15">
        <v>442201</v>
      </c>
      <c r="E241" t="s">
        <v>19</v>
      </c>
      <c r="F241" t="s">
        <v>255</v>
      </c>
    </row>
    <row r="242" spans="4:6" x14ac:dyDescent="0.25">
      <c r="D242" s="15">
        <v>442203</v>
      </c>
      <c r="E242" t="s">
        <v>19</v>
      </c>
      <c r="F242" t="s">
        <v>255</v>
      </c>
    </row>
    <row r="243" spans="4:6" x14ac:dyDescent="0.25">
      <c r="D243" s="15">
        <v>442204</v>
      </c>
      <c r="E243" t="s">
        <v>19</v>
      </c>
      <c r="F243" t="s">
        <v>256</v>
      </c>
    </row>
    <row r="244" spans="4:6" x14ac:dyDescent="0.25">
      <c r="D244" s="15">
        <v>442205</v>
      </c>
      <c r="E244" t="s">
        <v>19</v>
      </c>
      <c r="F244" t="s">
        <v>257</v>
      </c>
    </row>
    <row r="245" spans="4:6" x14ac:dyDescent="0.25">
      <c r="D245" s="15">
        <v>442209</v>
      </c>
      <c r="E245" t="s">
        <v>19</v>
      </c>
      <c r="F245" t="s">
        <v>258</v>
      </c>
    </row>
    <row r="246" spans="4:6" x14ac:dyDescent="0.25">
      <c r="D246" s="15">
        <v>442301</v>
      </c>
      <c r="E246" t="s">
        <v>19</v>
      </c>
      <c r="F246" t="s">
        <v>259</v>
      </c>
    </row>
    <row r="247" spans="4:6" x14ac:dyDescent="0.25">
      <c r="D247" s="15">
        <v>442303</v>
      </c>
      <c r="E247" t="s">
        <v>19</v>
      </c>
      <c r="F247" t="s">
        <v>259</v>
      </c>
    </row>
    <row r="248" spans="4:6" x14ac:dyDescent="0.25">
      <c r="D248" s="15">
        <v>442401</v>
      </c>
      <c r="E248" t="s">
        <v>19</v>
      </c>
      <c r="F248" t="s">
        <v>260</v>
      </c>
    </row>
    <row r="249" spans="4:6" x14ac:dyDescent="0.25">
      <c r="D249" s="15">
        <v>442403</v>
      </c>
      <c r="E249" t="s">
        <v>19</v>
      </c>
      <c r="F249" t="s">
        <v>260</v>
      </c>
    </row>
    <row r="250" spans="4:6" x14ac:dyDescent="0.25">
      <c r="D250" s="15">
        <v>442501</v>
      </c>
      <c r="E250" t="s">
        <v>19</v>
      </c>
      <c r="F250" t="s">
        <v>261</v>
      </c>
    </row>
    <row r="251" spans="4:6" x14ac:dyDescent="0.25">
      <c r="D251" s="15">
        <v>442503</v>
      </c>
      <c r="E251" t="s">
        <v>19</v>
      </c>
      <c r="F251" t="s">
        <v>261</v>
      </c>
    </row>
    <row r="252" spans="4:6" x14ac:dyDescent="0.25">
      <c r="D252" s="15">
        <v>442601</v>
      </c>
      <c r="E252" t="s">
        <v>19</v>
      </c>
      <c r="F252" t="s">
        <v>262</v>
      </c>
    </row>
    <row r="253" spans="4:6" x14ac:dyDescent="0.25">
      <c r="D253" s="15">
        <v>442603</v>
      </c>
      <c r="E253" t="s">
        <v>19</v>
      </c>
      <c r="F253" t="s">
        <v>262</v>
      </c>
    </row>
    <row r="254" spans="4:6" x14ac:dyDescent="0.25">
      <c r="D254" s="15">
        <v>442901</v>
      </c>
      <c r="E254" t="s">
        <v>19</v>
      </c>
      <c r="F254" t="s">
        <v>263</v>
      </c>
    </row>
    <row r="255" spans="4:6" x14ac:dyDescent="0.25">
      <c r="D255" s="15">
        <v>442903</v>
      </c>
      <c r="E255" t="s">
        <v>19</v>
      </c>
      <c r="F255" t="s">
        <v>263</v>
      </c>
    </row>
    <row r="256" spans="4:6" x14ac:dyDescent="0.25">
      <c r="D256" s="15">
        <v>442904</v>
      </c>
      <c r="E256" t="s">
        <v>19</v>
      </c>
      <c r="F256" t="s">
        <v>264</v>
      </c>
    </row>
    <row r="257" spans="4:6" x14ac:dyDescent="0.25">
      <c r="D257" s="15">
        <v>442905</v>
      </c>
      <c r="E257" t="s">
        <v>19</v>
      </c>
      <c r="F257" t="s">
        <v>265</v>
      </c>
    </row>
    <row r="258" spans="4:6" x14ac:dyDescent="0.25">
      <c r="D258" s="15">
        <v>451903</v>
      </c>
      <c r="E258" t="s">
        <v>19</v>
      </c>
      <c r="F258" t="s">
        <v>532</v>
      </c>
    </row>
    <row r="259" spans="4:6" x14ac:dyDescent="0.25">
      <c r="D259" s="15">
        <v>451904</v>
      </c>
      <c r="E259" t="s">
        <v>19</v>
      </c>
      <c r="F259" t="s">
        <v>533</v>
      </c>
    </row>
    <row r="260" spans="4:6" x14ac:dyDescent="0.25">
      <c r="D260" s="15">
        <v>451905</v>
      </c>
      <c r="E260" t="s">
        <v>19</v>
      </c>
      <c r="F260" t="s">
        <v>266</v>
      </c>
    </row>
    <row r="261" spans="4:6" x14ac:dyDescent="0.25">
      <c r="D261" s="15">
        <v>451909</v>
      </c>
      <c r="E261" t="s">
        <v>19</v>
      </c>
      <c r="F261" t="s">
        <v>267</v>
      </c>
    </row>
    <row r="262" spans="4:6" x14ac:dyDescent="0.25">
      <c r="D262" s="15">
        <v>452003</v>
      </c>
      <c r="E262" t="s">
        <v>19</v>
      </c>
      <c r="F262" t="s">
        <v>268</v>
      </c>
    </row>
    <row r="263" spans="4:6" x14ac:dyDescent="0.25">
      <c r="D263" s="15">
        <v>452006</v>
      </c>
      <c r="E263" t="s">
        <v>19</v>
      </c>
      <c r="F263" t="s">
        <v>269</v>
      </c>
    </row>
    <row r="264" spans="4:6" x14ac:dyDescent="0.25">
      <c r="D264" s="15">
        <v>452009</v>
      </c>
      <c r="E264" t="s">
        <v>19</v>
      </c>
      <c r="F264" t="s">
        <v>270</v>
      </c>
    </row>
    <row r="265" spans="4:6" x14ac:dyDescent="0.25">
      <c r="D265" s="15">
        <v>453001</v>
      </c>
      <c r="E265" t="s">
        <v>19</v>
      </c>
      <c r="F265" t="s">
        <v>271</v>
      </c>
    </row>
    <row r="266" spans="4:6" x14ac:dyDescent="0.25">
      <c r="D266" s="15">
        <v>461101</v>
      </c>
      <c r="E266" t="s">
        <v>19</v>
      </c>
      <c r="F266" t="s">
        <v>272</v>
      </c>
    </row>
    <row r="267" spans="4:6" x14ac:dyDescent="0.25">
      <c r="D267" s="15">
        <v>461201</v>
      </c>
      <c r="E267" t="s">
        <v>19</v>
      </c>
      <c r="F267" t="s">
        <v>273</v>
      </c>
    </row>
    <row r="268" spans="4:6" x14ac:dyDescent="0.25">
      <c r="D268" s="15">
        <v>461302</v>
      </c>
      <c r="E268" t="s">
        <v>19</v>
      </c>
      <c r="F268" t="s">
        <v>274</v>
      </c>
    </row>
    <row r="269" spans="4:6" x14ac:dyDescent="0.25">
      <c r="D269" s="15">
        <v>461402</v>
      </c>
      <c r="E269" t="s">
        <v>19</v>
      </c>
      <c r="F269" t="s">
        <v>275</v>
      </c>
    </row>
    <row r="270" spans="4:6" x14ac:dyDescent="0.25">
      <c r="D270" s="15">
        <v>461502</v>
      </c>
      <c r="E270" t="s">
        <v>19</v>
      </c>
      <c r="F270" t="s">
        <v>276</v>
      </c>
    </row>
    <row r="271" spans="4:6" x14ac:dyDescent="0.25">
      <c r="D271" s="15">
        <v>461602</v>
      </c>
      <c r="E271" t="s">
        <v>19</v>
      </c>
      <c r="F271" t="s">
        <v>277</v>
      </c>
    </row>
    <row r="272" spans="4:6" x14ac:dyDescent="0.25">
      <c r="D272" s="15">
        <v>461702</v>
      </c>
      <c r="E272" t="s">
        <v>19</v>
      </c>
      <c r="F272" t="s">
        <v>278</v>
      </c>
    </row>
    <row r="273" spans="4:6" x14ac:dyDescent="0.25">
      <c r="D273" s="15">
        <v>461802</v>
      </c>
      <c r="E273" t="s">
        <v>19</v>
      </c>
      <c r="F273" t="s">
        <v>279</v>
      </c>
    </row>
    <row r="274" spans="4:6" x14ac:dyDescent="0.25">
      <c r="D274" s="15">
        <v>462000</v>
      </c>
      <c r="E274" t="s">
        <v>19</v>
      </c>
      <c r="F274" t="s">
        <v>280</v>
      </c>
    </row>
    <row r="275" spans="4:6" x14ac:dyDescent="0.25">
      <c r="D275" s="15">
        <v>471108</v>
      </c>
      <c r="E275" t="s">
        <v>19</v>
      </c>
      <c r="F275" t="s">
        <v>281</v>
      </c>
    </row>
    <row r="276" spans="4:6" x14ac:dyDescent="0.25">
      <c r="D276" s="15">
        <v>471208</v>
      </c>
      <c r="E276" t="s">
        <v>19</v>
      </c>
      <c r="F276" t="s">
        <v>282</v>
      </c>
    </row>
    <row r="277" spans="4:6" x14ac:dyDescent="0.25">
      <c r="D277" s="15">
        <v>471308</v>
      </c>
      <c r="E277" t="s">
        <v>19</v>
      </c>
      <c r="F277" t="s">
        <v>283</v>
      </c>
    </row>
    <row r="278" spans="4:6" x14ac:dyDescent="0.25">
      <c r="D278" s="15">
        <v>471408</v>
      </c>
      <c r="E278" t="s">
        <v>19</v>
      </c>
      <c r="F278" t="s">
        <v>284</v>
      </c>
    </row>
    <row r="279" spans="4:6" x14ac:dyDescent="0.25">
      <c r="D279" s="15">
        <v>471508</v>
      </c>
      <c r="E279" t="s">
        <v>19</v>
      </c>
      <c r="F279" t="s">
        <v>285</v>
      </c>
    </row>
    <row r="280" spans="4:6" x14ac:dyDescent="0.25">
      <c r="D280" s="15">
        <v>471608</v>
      </c>
      <c r="E280" t="s">
        <v>19</v>
      </c>
      <c r="F280" t="s">
        <v>286</v>
      </c>
    </row>
    <row r="281" spans="4:6" x14ac:dyDescent="0.25">
      <c r="D281" s="15">
        <v>471702</v>
      </c>
      <c r="E281" t="s">
        <v>19</v>
      </c>
      <c r="F281" t="s">
        <v>287</v>
      </c>
    </row>
    <row r="282" spans="4:6" x14ac:dyDescent="0.25">
      <c r="D282" s="15">
        <v>471708</v>
      </c>
      <c r="E282" t="s">
        <v>19</v>
      </c>
      <c r="F282" t="s">
        <v>288</v>
      </c>
    </row>
    <row r="283" spans="4:6" x14ac:dyDescent="0.25">
      <c r="D283" s="15">
        <v>472102</v>
      </c>
      <c r="E283" t="s">
        <v>19</v>
      </c>
      <c r="F283" t="s">
        <v>289</v>
      </c>
    </row>
    <row r="284" spans="4:6" x14ac:dyDescent="0.25">
      <c r="D284" s="15">
        <v>472202</v>
      </c>
      <c r="E284" t="s">
        <v>19</v>
      </c>
      <c r="F284" t="s">
        <v>290</v>
      </c>
    </row>
    <row r="285" spans="4:6" x14ac:dyDescent="0.25">
      <c r="D285" s="15">
        <v>472302</v>
      </c>
      <c r="E285" t="s">
        <v>19</v>
      </c>
      <c r="F285" t="s">
        <v>291</v>
      </c>
    </row>
    <row r="286" spans="4:6" x14ac:dyDescent="0.25">
      <c r="D286" s="15">
        <v>475101</v>
      </c>
      <c r="E286" t="s">
        <v>19</v>
      </c>
      <c r="F286" t="s">
        <v>292</v>
      </c>
    </row>
    <row r="287" spans="4:6" x14ac:dyDescent="0.25">
      <c r="D287" s="15">
        <v>475103</v>
      </c>
      <c r="E287" t="s">
        <v>19</v>
      </c>
      <c r="F287" t="s">
        <v>292</v>
      </c>
    </row>
    <row r="288" spans="4:6" x14ac:dyDescent="0.25">
      <c r="D288" s="15">
        <v>475104</v>
      </c>
      <c r="E288" t="s">
        <v>19</v>
      </c>
      <c r="F288" t="s">
        <v>292</v>
      </c>
    </row>
    <row r="289" spans="4:6" x14ac:dyDescent="0.25">
      <c r="D289" s="15">
        <v>475106</v>
      </c>
      <c r="E289" t="s">
        <v>19</v>
      </c>
      <c r="F289" t="s">
        <v>293</v>
      </c>
    </row>
    <row r="290" spans="4:6" x14ac:dyDescent="0.25">
      <c r="D290" s="15">
        <v>475109</v>
      </c>
      <c r="E290" t="s">
        <v>19</v>
      </c>
      <c r="F290" t="s">
        <v>294</v>
      </c>
    </row>
    <row r="291" spans="4:6" x14ac:dyDescent="0.25">
      <c r="D291" s="15">
        <v>475120</v>
      </c>
      <c r="E291" t="s">
        <v>19</v>
      </c>
      <c r="F291" t="s">
        <v>295</v>
      </c>
    </row>
    <row r="292" spans="4:6" x14ac:dyDescent="0.25">
      <c r="D292" s="15">
        <v>475150</v>
      </c>
      <c r="E292" t="s">
        <v>19</v>
      </c>
      <c r="F292" t="s">
        <v>296</v>
      </c>
    </row>
    <row r="293" spans="4:6" x14ac:dyDescent="0.25">
      <c r="D293" s="15">
        <v>482102</v>
      </c>
      <c r="E293" t="s">
        <v>19</v>
      </c>
      <c r="F293" t="s">
        <v>297</v>
      </c>
    </row>
    <row r="294" spans="4:6" x14ac:dyDescent="0.25">
      <c r="D294" s="15">
        <v>482202</v>
      </c>
      <c r="E294" t="s">
        <v>19</v>
      </c>
      <c r="F294" t="s">
        <v>298</v>
      </c>
    </row>
    <row r="295" spans="4:6" x14ac:dyDescent="0.25">
      <c r="D295" s="15">
        <v>482302</v>
      </c>
      <c r="E295" t="s">
        <v>19</v>
      </c>
      <c r="F295" t="s">
        <v>299</v>
      </c>
    </row>
    <row r="296" spans="4:6" x14ac:dyDescent="0.25">
      <c r="D296" s="15">
        <v>482402</v>
      </c>
      <c r="E296" t="s">
        <v>19</v>
      </c>
      <c r="F296" t="s">
        <v>300</v>
      </c>
    </row>
    <row r="297" spans="4:6" x14ac:dyDescent="0.25">
      <c r="D297" s="15">
        <v>491105</v>
      </c>
      <c r="E297" t="s">
        <v>19</v>
      </c>
      <c r="F297" t="s">
        <v>301</v>
      </c>
    </row>
    <row r="298" spans="4:6" x14ac:dyDescent="0.25">
      <c r="D298" s="15">
        <v>491205</v>
      </c>
      <c r="E298" t="s">
        <v>19</v>
      </c>
      <c r="F298" t="s">
        <v>302</v>
      </c>
    </row>
    <row r="299" spans="4:6" x14ac:dyDescent="0.25">
      <c r="D299" s="15">
        <v>491305</v>
      </c>
      <c r="E299" t="s">
        <v>19</v>
      </c>
      <c r="F299" t="s">
        <v>303</v>
      </c>
    </row>
    <row r="300" spans="4:6" x14ac:dyDescent="0.25">
      <c r="D300" s="15">
        <v>492101</v>
      </c>
      <c r="E300" t="s">
        <v>19</v>
      </c>
      <c r="F300" t="s">
        <v>304</v>
      </c>
    </row>
    <row r="301" spans="4:6" x14ac:dyDescent="0.25">
      <c r="D301" s="15">
        <v>492103</v>
      </c>
      <c r="E301" t="s">
        <v>19</v>
      </c>
      <c r="F301" t="s">
        <v>304</v>
      </c>
    </row>
    <row r="302" spans="4:6" x14ac:dyDescent="0.25">
      <c r="D302" s="15">
        <v>492205</v>
      </c>
      <c r="E302" t="s">
        <v>19</v>
      </c>
      <c r="F302" t="s">
        <v>305</v>
      </c>
    </row>
    <row r="303" spans="4:6" x14ac:dyDescent="0.25">
      <c r="D303" s="15">
        <v>492206</v>
      </c>
      <c r="E303" t="s">
        <v>19</v>
      </c>
      <c r="F303" t="s">
        <v>305</v>
      </c>
    </row>
    <row r="304" spans="4:6" x14ac:dyDescent="0.25">
      <c r="D304" s="15">
        <v>492207</v>
      </c>
      <c r="E304" t="s">
        <v>19</v>
      </c>
      <c r="F304" t="s">
        <v>305</v>
      </c>
    </row>
    <row r="305" spans="4:6" x14ac:dyDescent="0.25">
      <c r="D305" s="15">
        <v>492305</v>
      </c>
      <c r="E305" t="s">
        <v>19</v>
      </c>
      <c r="F305" t="s">
        <v>306</v>
      </c>
    </row>
    <row r="306" spans="4:6" x14ac:dyDescent="0.25">
      <c r="D306" s="15">
        <v>492306</v>
      </c>
      <c r="E306" t="s">
        <v>19</v>
      </c>
      <c r="F306" t="s">
        <v>306</v>
      </c>
    </row>
    <row r="307" spans="4:6" x14ac:dyDescent="0.25">
      <c r="D307" s="15">
        <v>492307</v>
      </c>
      <c r="E307" t="s">
        <v>19</v>
      </c>
      <c r="F307" t="s">
        <v>306</v>
      </c>
    </row>
    <row r="308" spans="4:6" x14ac:dyDescent="0.25">
      <c r="D308" s="15">
        <v>492405</v>
      </c>
      <c r="E308" t="s">
        <v>19</v>
      </c>
      <c r="F308" t="s">
        <v>307</v>
      </c>
    </row>
    <row r="309" spans="4:6" x14ac:dyDescent="0.25">
      <c r="D309" s="15">
        <v>492406</v>
      </c>
      <c r="E309" t="s">
        <v>19</v>
      </c>
      <c r="F309" t="s">
        <v>307</v>
      </c>
    </row>
    <row r="310" spans="4:6" x14ac:dyDescent="0.25">
      <c r="D310" s="15">
        <v>492407</v>
      </c>
      <c r="E310" t="s">
        <v>19</v>
      </c>
      <c r="F310" t="s">
        <v>307</v>
      </c>
    </row>
    <row r="311" spans="4:6" x14ac:dyDescent="0.25">
      <c r="D311" s="15">
        <v>492505</v>
      </c>
      <c r="E311" t="s">
        <v>19</v>
      </c>
      <c r="F311" t="s">
        <v>308</v>
      </c>
    </row>
    <row r="312" spans="4:6" x14ac:dyDescent="0.25">
      <c r="D312" s="15">
        <v>492506</v>
      </c>
      <c r="E312" t="s">
        <v>19</v>
      </c>
      <c r="F312" t="s">
        <v>308</v>
      </c>
    </row>
    <row r="313" spans="4:6" x14ac:dyDescent="0.25">
      <c r="D313" s="15">
        <v>492507</v>
      </c>
      <c r="E313" t="s">
        <v>19</v>
      </c>
      <c r="F313" t="s">
        <v>308</v>
      </c>
    </row>
    <row r="314" spans="4:6" x14ac:dyDescent="0.25">
      <c r="D314" s="15">
        <v>492905</v>
      </c>
      <c r="E314" t="s">
        <v>19</v>
      </c>
      <c r="F314" t="s">
        <v>309</v>
      </c>
    </row>
    <row r="315" spans="4:6" x14ac:dyDescent="0.25">
      <c r="D315" s="15">
        <v>492906</v>
      </c>
      <c r="E315" t="s">
        <v>19</v>
      </c>
      <c r="F315" t="s">
        <v>309</v>
      </c>
    </row>
    <row r="316" spans="4:6" x14ac:dyDescent="0.25">
      <c r="D316" s="15">
        <v>492907</v>
      </c>
      <c r="E316" t="s">
        <v>19</v>
      </c>
      <c r="F316" t="s">
        <v>309</v>
      </c>
    </row>
    <row r="317" spans="4:6" x14ac:dyDescent="0.25">
      <c r="D317" s="15">
        <v>493701</v>
      </c>
      <c r="E317" t="s">
        <v>19</v>
      </c>
      <c r="F317" t="s">
        <v>310</v>
      </c>
    </row>
    <row r="318" spans="4:6" x14ac:dyDescent="0.25">
      <c r="D318" s="15">
        <v>493801</v>
      </c>
      <c r="E318" t="s">
        <v>19</v>
      </c>
      <c r="F318" t="s">
        <v>311</v>
      </c>
    </row>
    <row r="319" spans="4:6" x14ac:dyDescent="0.25">
      <c r="D319" s="15">
        <v>493803</v>
      </c>
      <c r="E319" t="s">
        <v>19</v>
      </c>
      <c r="F319" t="s">
        <v>311</v>
      </c>
    </row>
    <row r="320" spans="4:6" x14ac:dyDescent="0.25">
      <c r="D320" s="15">
        <v>494901</v>
      </c>
      <c r="E320" t="s">
        <v>19</v>
      </c>
      <c r="F320" t="s">
        <v>312</v>
      </c>
    </row>
    <row r="321" spans="4:6" x14ac:dyDescent="0.25">
      <c r="D321" s="15">
        <v>494903</v>
      </c>
      <c r="E321" t="s">
        <v>19</v>
      </c>
      <c r="F321" t="s">
        <v>312</v>
      </c>
    </row>
    <row r="322" spans="4:6" x14ac:dyDescent="0.25">
      <c r="D322" s="15">
        <v>496203</v>
      </c>
      <c r="E322" t="s">
        <v>19</v>
      </c>
      <c r="F322" t="s">
        <v>313</v>
      </c>
    </row>
    <row r="323" spans="4:6" x14ac:dyDescent="0.25">
      <c r="D323" s="15">
        <v>496205</v>
      </c>
      <c r="E323" t="s">
        <v>19</v>
      </c>
      <c r="F323" t="s">
        <v>313</v>
      </c>
    </row>
    <row r="324" spans="4:6" x14ac:dyDescent="0.25">
      <c r="D324" s="15">
        <v>496206</v>
      </c>
      <c r="E324" t="s">
        <v>19</v>
      </c>
      <c r="F324" t="s">
        <v>313</v>
      </c>
    </row>
    <row r="325" spans="4:6" x14ac:dyDescent="0.25">
      <c r="D325" s="15">
        <v>496302</v>
      </c>
      <c r="E325" t="s">
        <v>19</v>
      </c>
      <c r="F325" t="s">
        <v>314</v>
      </c>
    </row>
    <row r="326" spans="4:6" x14ac:dyDescent="0.25">
      <c r="D326" s="15">
        <v>496401</v>
      </c>
      <c r="E326" t="s">
        <v>19</v>
      </c>
      <c r="F326" t="s">
        <v>315</v>
      </c>
    </row>
    <row r="327" spans="4:6" x14ac:dyDescent="0.25">
      <c r="D327" s="15">
        <v>496402</v>
      </c>
      <c r="E327" t="s">
        <v>19</v>
      </c>
      <c r="F327" t="s">
        <v>315</v>
      </c>
    </row>
    <row r="328" spans="4:6" x14ac:dyDescent="0.25">
      <c r="D328" s="15">
        <v>496409</v>
      </c>
      <c r="E328" t="s">
        <v>19</v>
      </c>
      <c r="F328" t="s">
        <v>316</v>
      </c>
    </row>
    <row r="329" spans="4:6" x14ac:dyDescent="0.25">
      <c r="D329" s="15">
        <v>496901</v>
      </c>
      <c r="E329" t="s">
        <v>19</v>
      </c>
      <c r="F329" t="s">
        <v>317</v>
      </c>
    </row>
    <row r="330" spans="4:6" x14ac:dyDescent="0.25">
      <c r="D330" s="15">
        <v>496902</v>
      </c>
      <c r="E330" t="s">
        <v>19</v>
      </c>
      <c r="F330" t="s">
        <v>317</v>
      </c>
    </row>
    <row r="331" spans="4:6" x14ac:dyDescent="0.25">
      <c r="D331" s="15">
        <v>496903</v>
      </c>
      <c r="E331" t="s">
        <v>19</v>
      </c>
      <c r="F331" t="s">
        <v>317</v>
      </c>
    </row>
    <row r="332" spans="4:6" x14ac:dyDescent="0.25">
      <c r="D332" s="15">
        <v>496906</v>
      </c>
      <c r="E332" t="s">
        <v>19</v>
      </c>
      <c r="F332" t="s">
        <v>318</v>
      </c>
    </row>
    <row r="333" spans="4:6" x14ac:dyDescent="0.25">
      <c r="D333" s="15">
        <v>496907</v>
      </c>
      <c r="E333" t="s">
        <v>19</v>
      </c>
      <c r="F333" t="s">
        <v>319</v>
      </c>
    </row>
    <row r="334" spans="4:6" x14ac:dyDescent="0.25">
      <c r="D334" s="15">
        <v>496908</v>
      </c>
      <c r="E334" t="s">
        <v>19</v>
      </c>
      <c r="F334" t="s">
        <v>320</v>
      </c>
    </row>
    <row r="335" spans="4:6" x14ac:dyDescent="0.25">
      <c r="D335" s="15">
        <v>496909</v>
      </c>
      <c r="E335" t="s">
        <v>19</v>
      </c>
      <c r="F335" t="s">
        <v>321</v>
      </c>
    </row>
    <row r="336" spans="4:6" x14ac:dyDescent="0.25">
      <c r="D336" s="15">
        <v>497101</v>
      </c>
      <c r="E336" t="s">
        <v>19</v>
      </c>
      <c r="F336" t="s">
        <v>322</v>
      </c>
    </row>
    <row r="337" spans="4:6" x14ac:dyDescent="0.25">
      <c r="D337" s="15">
        <v>497207</v>
      </c>
      <c r="E337" t="s">
        <v>19</v>
      </c>
      <c r="F337" t="s">
        <v>313</v>
      </c>
    </row>
    <row r="338" spans="4:6" x14ac:dyDescent="0.25">
      <c r="D338" s="15">
        <v>499105</v>
      </c>
      <c r="E338" t="s">
        <v>19</v>
      </c>
      <c r="F338" t="s">
        <v>323</v>
      </c>
    </row>
    <row r="339" spans="4:6" x14ac:dyDescent="0.25">
      <c r="D339" s="15">
        <v>499205</v>
      </c>
      <c r="E339" t="s">
        <v>19</v>
      </c>
      <c r="F339" t="s">
        <v>324</v>
      </c>
    </row>
    <row r="340" spans="4:6" x14ac:dyDescent="0.25">
      <c r="D340" s="15">
        <v>499305</v>
      </c>
      <c r="E340" t="s">
        <v>19</v>
      </c>
      <c r="F340" t="s">
        <v>325</v>
      </c>
    </row>
    <row r="341" spans="4:6" x14ac:dyDescent="0.25">
      <c r="D341" s="15">
        <v>499405</v>
      </c>
      <c r="E341" t="s">
        <v>19</v>
      </c>
      <c r="F341" t="s">
        <v>326</v>
      </c>
    </row>
    <row r="342" spans="4:6" x14ac:dyDescent="0.25">
      <c r="D342" s="15">
        <v>499605</v>
      </c>
      <c r="E342" t="s">
        <v>19</v>
      </c>
      <c r="F342" t="s">
        <v>327</v>
      </c>
    </row>
    <row r="343" spans="4:6" x14ac:dyDescent="0.25">
      <c r="D343" s="15">
        <v>499705</v>
      </c>
      <c r="E343" t="s">
        <v>19</v>
      </c>
      <c r="F343" t="s">
        <v>328</v>
      </c>
    </row>
    <row r="344" spans="4:6" x14ac:dyDescent="0.25">
      <c r="D344" s="15">
        <v>499706</v>
      </c>
      <c r="E344" t="s">
        <v>19</v>
      </c>
      <c r="F344" t="s">
        <v>329</v>
      </c>
    </row>
    <row r="345" spans="4:6" x14ac:dyDescent="0.25">
      <c r="D345" s="15">
        <v>499805</v>
      </c>
      <c r="E345" t="s">
        <v>19</v>
      </c>
      <c r="F345" t="s">
        <v>330</v>
      </c>
    </row>
    <row r="346" spans="4:6" x14ac:dyDescent="0.25">
      <c r="D346" s="15">
        <v>499806</v>
      </c>
      <c r="E346" t="s">
        <v>19</v>
      </c>
      <c r="F346" t="s">
        <v>331</v>
      </c>
    </row>
    <row r="347" spans="4:6" x14ac:dyDescent="0.25">
      <c r="D347" s="15">
        <v>499880</v>
      </c>
      <c r="E347" t="s">
        <v>19</v>
      </c>
      <c r="F347" t="s">
        <v>332</v>
      </c>
    </row>
    <row r="348" spans="4:6" x14ac:dyDescent="0.25">
      <c r="D348" s="15">
        <v>499890</v>
      </c>
      <c r="E348" t="s">
        <v>19</v>
      </c>
      <c r="F348" t="s">
        <v>333</v>
      </c>
    </row>
    <row r="349" spans="4:6" x14ac:dyDescent="0.25">
      <c r="D349" s="15">
        <v>499901</v>
      </c>
      <c r="E349" t="s">
        <v>19</v>
      </c>
      <c r="F349" t="s">
        <v>334</v>
      </c>
    </row>
    <row r="350" spans="4:6" x14ac:dyDescent="0.25">
      <c r="D350" s="15">
        <v>499905</v>
      </c>
      <c r="E350" t="s">
        <v>19</v>
      </c>
      <c r="F350" t="s">
        <v>335</v>
      </c>
    </row>
    <row r="351" spans="4:6" x14ac:dyDescent="0.25">
      <c r="D351" s="15">
        <v>499906</v>
      </c>
      <c r="E351" t="s">
        <v>19</v>
      </c>
      <c r="F351" t="s">
        <v>336</v>
      </c>
    </row>
    <row r="352" spans="4:6" x14ac:dyDescent="0.25">
      <c r="D352" s="15">
        <v>499909</v>
      </c>
      <c r="E352" t="s">
        <v>19</v>
      </c>
      <c r="F352" t="s">
        <v>337</v>
      </c>
    </row>
    <row r="353" spans="4:6" x14ac:dyDescent="0.25">
      <c r="D353" s="15">
        <v>499910</v>
      </c>
      <c r="E353" t="s">
        <v>19</v>
      </c>
      <c r="F353" t="s">
        <v>338</v>
      </c>
    </row>
    <row r="354" spans="4:6" x14ac:dyDescent="0.25">
      <c r="D354" s="15">
        <v>499999</v>
      </c>
      <c r="E354" t="s">
        <v>19</v>
      </c>
      <c r="F354" t="s">
        <v>339</v>
      </c>
    </row>
    <row r="355" spans="4:6" x14ac:dyDescent="0.25">
      <c r="D355" s="15">
        <v>500000</v>
      </c>
      <c r="E355" t="s">
        <v>19</v>
      </c>
      <c r="F355" t="s">
        <v>340</v>
      </c>
    </row>
    <row r="356" spans="4:6" x14ac:dyDescent="0.25">
      <c r="D356" s="15">
        <v>520000</v>
      </c>
      <c r="E356" t="s">
        <v>19</v>
      </c>
      <c r="F356" t="s">
        <v>341</v>
      </c>
    </row>
    <row r="357" spans="4:6" x14ac:dyDescent="0.25">
      <c r="D357" s="15">
        <v>520100</v>
      </c>
      <c r="E357" t="s">
        <v>19</v>
      </c>
      <c r="F357" t="s">
        <v>342</v>
      </c>
    </row>
    <row r="358" spans="4:6" x14ac:dyDescent="0.25">
      <c r="D358" s="15">
        <v>520200</v>
      </c>
      <c r="E358" t="s">
        <v>19</v>
      </c>
      <c r="F358" t="s">
        <v>343</v>
      </c>
    </row>
    <row r="359" spans="4:6" x14ac:dyDescent="0.25">
      <c r="D359" s="15">
        <v>520300</v>
      </c>
      <c r="E359" t="s">
        <v>19</v>
      </c>
      <c r="F359" t="s">
        <v>344</v>
      </c>
    </row>
    <row r="360" spans="4:6" x14ac:dyDescent="0.25">
      <c r="D360" s="15">
        <v>520400</v>
      </c>
      <c r="E360" t="s">
        <v>19</v>
      </c>
      <c r="F360" t="s">
        <v>345</v>
      </c>
    </row>
    <row r="361" spans="4:6" x14ac:dyDescent="0.25">
      <c r="D361" s="15">
        <v>520500</v>
      </c>
      <c r="E361" t="s">
        <v>19</v>
      </c>
      <c r="F361" t="s">
        <v>346</v>
      </c>
    </row>
    <row r="362" spans="4:6" x14ac:dyDescent="0.25">
      <c r="D362" s="15">
        <v>520600</v>
      </c>
      <c r="E362" t="s">
        <v>19</v>
      </c>
      <c r="F362" t="s">
        <v>347</v>
      </c>
    </row>
    <row r="363" spans="4:6" x14ac:dyDescent="0.25">
      <c r="D363" s="15">
        <v>520700</v>
      </c>
      <c r="E363" t="s">
        <v>19</v>
      </c>
      <c r="F363" t="s">
        <v>348</v>
      </c>
    </row>
    <row r="364" spans="4:6" x14ac:dyDescent="0.25">
      <c r="D364" s="15">
        <v>520710</v>
      </c>
      <c r="E364" t="s">
        <v>19</v>
      </c>
      <c r="F364" t="s">
        <v>349</v>
      </c>
    </row>
    <row r="365" spans="4:6" x14ac:dyDescent="0.25">
      <c r="D365" s="15">
        <v>520800</v>
      </c>
      <c r="E365" t="s">
        <v>19</v>
      </c>
      <c r="F365" t="s">
        <v>350</v>
      </c>
    </row>
    <row r="366" spans="4:6" x14ac:dyDescent="0.25">
      <c r="D366" s="15">
        <v>520900</v>
      </c>
      <c r="E366" t="s">
        <v>19</v>
      </c>
      <c r="F366" t="s">
        <v>351</v>
      </c>
    </row>
    <row r="367" spans="4:6" x14ac:dyDescent="0.25">
      <c r="D367" s="15">
        <v>521100</v>
      </c>
      <c r="E367" t="s">
        <v>19</v>
      </c>
      <c r="F367" t="s">
        <v>352</v>
      </c>
    </row>
    <row r="368" spans="4:6" x14ac:dyDescent="0.25">
      <c r="D368" s="15">
        <v>521200</v>
      </c>
      <c r="E368" t="s">
        <v>19</v>
      </c>
      <c r="F368" t="s">
        <v>353</v>
      </c>
    </row>
    <row r="369" spans="4:6" x14ac:dyDescent="0.25">
      <c r="D369" s="15">
        <v>521300</v>
      </c>
      <c r="E369" t="s">
        <v>19</v>
      </c>
      <c r="F369" t="s">
        <v>354</v>
      </c>
    </row>
    <row r="370" spans="4:6" x14ac:dyDescent="0.25">
      <c r="D370" s="15">
        <v>521400</v>
      </c>
      <c r="E370" t="s">
        <v>19</v>
      </c>
      <c r="F370" t="s">
        <v>355</v>
      </c>
    </row>
    <row r="371" spans="4:6" x14ac:dyDescent="0.25">
      <c r="D371" s="15">
        <v>521401</v>
      </c>
      <c r="E371" t="s">
        <v>19</v>
      </c>
      <c r="F371" t="s">
        <v>356</v>
      </c>
    </row>
    <row r="372" spans="4:6" x14ac:dyDescent="0.25">
      <c r="D372" s="15">
        <v>521410</v>
      </c>
      <c r="E372" t="s">
        <v>19</v>
      </c>
      <c r="F372" t="s">
        <v>356</v>
      </c>
    </row>
    <row r="373" spans="4:6" x14ac:dyDescent="0.25">
      <c r="D373" s="15">
        <v>521500</v>
      </c>
      <c r="E373" t="s">
        <v>19</v>
      </c>
      <c r="F373" t="s">
        <v>357</v>
      </c>
    </row>
    <row r="374" spans="4:6" x14ac:dyDescent="0.25">
      <c r="D374" s="15">
        <v>521600</v>
      </c>
      <c r="E374" t="s">
        <v>19</v>
      </c>
      <c r="F374" t="s">
        <v>358</v>
      </c>
    </row>
    <row r="375" spans="4:6" x14ac:dyDescent="0.25">
      <c r="D375" s="15">
        <v>521700</v>
      </c>
      <c r="E375" t="s">
        <v>19</v>
      </c>
      <c r="F375" t="s">
        <v>359</v>
      </c>
    </row>
    <row r="376" spans="4:6" x14ac:dyDescent="0.25">
      <c r="D376" s="15">
        <v>521900</v>
      </c>
      <c r="E376" t="s">
        <v>19</v>
      </c>
      <c r="F376" t="s">
        <v>360</v>
      </c>
    </row>
    <row r="377" spans="4:6" x14ac:dyDescent="0.25">
      <c r="D377" s="15">
        <v>523000</v>
      </c>
      <c r="E377" t="s">
        <v>19</v>
      </c>
      <c r="F377" t="s">
        <v>361</v>
      </c>
    </row>
    <row r="378" spans="4:6" x14ac:dyDescent="0.25">
      <c r="D378" s="15">
        <v>523100</v>
      </c>
      <c r="E378" t="s">
        <v>19</v>
      </c>
      <c r="F378" t="s">
        <v>362</v>
      </c>
    </row>
    <row r="379" spans="4:6" x14ac:dyDescent="0.25">
      <c r="D379" s="15">
        <v>523200</v>
      </c>
      <c r="E379" t="s">
        <v>19</v>
      </c>
      <c r="F379" t="s">
        <v>363</v>
      </c>
    </row>
    <row r="380" spans="4:6" x14ac:dyDescent="0.25">
      <c r="D380" s="15">
        <v>523300</v>
      </c>
      <c r="E380" t="s">
        <v>19</v>
      </c>
      <c r="F380" t="s">
        <v>364</v>
      </c>
    </row>
    <row r="381" spans="4:6" x14ac:dyDescent="0.25">
      <c r="D381" s="15">
        <v>529999</v>
      </c>
      <c r="E381" t="s">
        <v>19</v>
      </c>
      <c r="F381" t="s">
        <v>365</v>
      </c>
    </row>
    <row r="382" spans="4:6" x14ac:dyDescent="0.25">
      <c r="D382" s="15">
        <v>535100</v>
      </c>
      <c r="E382" t="s">
        <v>19</v>
      </c>
      <c r="F382" t="s">
        <v>366</v>
      </c>
    </row>
    <row r="383" spans="4:6" x14ac:dyDescent="0.25">
      <c r="D383" s="15">
        <v>535200</v>
      </c>
      <c r="E383" t="s">
        <v>19</v>
      </c>
      <c r="F383" t="s">
        <v>367</v>
      </c>
    </row>
    <row r="384" spans="4:6" x14ac:dyDescent="0.25">
      <c r="D384" s="15">
        <v>535209</v>
      </c>
      <c r="E384" t="s">
        <v>19</v>
      </c>
      <c r="F384" t="s">
        <v>368</v>
      </c>
    </row>
    <row r="385" spans="4:6" x14ac:dyDescent="0.25">
      <c r="D385" s="15">
        <v>535300</v>
      </c>
      <c r="E385" t="s">
        <v>19</v>
      </c>
      <c r="F385" t="s">
        <v>184</v>
      </c>
    </row>
    <row r="386" spans="4:6" x14ac:dyDescent="0.25">
      <c r="D386" s="15">
        <v>535309</v>
      </c>
      <c r="E386" t="s">
        <v>19</v>
      </c>
      <c r="F386" t="s">
        <v>369</v>
      </c>
    </row>
    <row r="387" spans="4:6" x14ac:dyDescent="0.25">
      <c r="D387" s="15">
        <v>535310</v>
      </c>
      <c r="E387" t="s">
        <v>19</v>
      </c>
      <c r="F387" t="s">
        <v>370</v>
      </c>
    </row>
    <row r="388" spans="4:6" x14ac:dyDescent="0.25">
      <c r="D388" s="15">
        <v>535400</v>
      </c>
      <c r="E388" t="s">
        <v>19</v>
      </c>
      <c r="F388" t="s">
        <v>371</v>
      </c>
    </row>
    <row r="389" spans="4:6" x14ac:dyDescent="0.25">
      <c r="D389" s="15">
        <v>535409</v>
      </c>
      <c r="E389" t="s">
        <v>19</v>
      </c>
      <c r="F389" t="s">
        <v>372</v>
      </c>
    </row>
    <row r="390" spans="4:6" x14ac:dyDescent="0.25">
      <c r="D390" s="15">
        <v>535500</v>
      </c>
      <c r="E390" t="s">
        <v>19</v>
      </c>
      <c r="F390" t="s">
        <v>373</v>
      </c>
    </row>
    <row r="391" spans="4:6" x14ac:dyDescent="0.25">
      <c r="D391" s="15">
        <v>535509</v>
      </c>
      <c r="E391" t="s">
        <v>19</v>
      </c>
      <c r="F391" t="s">
        <v>374</v>
      </c>
    </row>
    <row r="392" spans="4:6" x14ac:dyDescent="0.25">
      <c r="D392" s="15">
        <v>535600</v>
      </c>
      <c r="E392" t="s">
        <v>19</v>
      </c>
      <c r="F392" t="s">
        <v>375</v>
      </c>
    </row>
    <row r="393" spans="4:6" x14ac:dyDescent="0.25">
      <c r="D393" s="15">
        <v>535609</v>
      </c>
      <c r="E393" t="s">
        <v>19</v>
      </c>
      <c r="F393" t="s">
        <v>376</v>
      </c>
    </row>
    <row r="394" spans="4:6" x14ac:dyDescent="0.25">
      <c r="D394" s="15">
        <v>535800</v>
      </c>
      <c r="E394" t="s">
        <v>19</v>
      </c>
      <c r="F394" t="s">
        <v>377</v>
      </c>
    </row>
    <row r="395" spans="4:6" x14ac:dyDescent="0.25">
      <c r="D395" s="15">
        <v>535900</v>
      </c>
      <c r="E395" t="s">
        <v>19</v>
      </c>
      <c r="F395" t="s">
        <v>378</v>
      </c>
    </row>
    <row r="396" spans="4:6" x14ac:dyDescent="0.25">
      <c r="D396" s="15">
        <v>535999</v>
      </c>
      <c r="E396" t="s">
        <v>19</v>
      </c>
      <c r="F396" t="s">
        <v>379</v>
      </c>
    </row>
    <row r="397" spans="4:6" x14ac:dyDescent="0.25">
      <c r="D397" s="15">
        <v>536000</v>
      </c>
      <c r="E397" t="s">
        <v>19</v>
      </c>
      <c r="F397" t="s">
        <v>380</v>
      </c>
    </row>
    <row r="398" spans="4:6" x14ac:dyDescent="0.25">
      <c r="D398" s="15">
        <v>542000</v>
      </c>
      <c r="E398" t="s">
        <v>19</v>
      </c>
      <c r="F398" t="s">
        <v>381</v>
      </c>
    </row>
    <row r="399" spans="4:6" x14ac:dyDescent="0.25">
      <c r="D399" s="15">
        <v>542001</v>
      </c>
      <c r="E399" t="s">
        <v>19</v>
      </c>
      <c r="F399" t="s">
        <v>382</v>
      </c>
    </row>
    <row r="400" spans="4:6" x14ac:dyDescent="0.25">
      <c r="D400" s="15">
        <v>542002</v>
      </c>
      <c r="E400" t="s">
        <v>19</v>
      </c>
      <c r="F400" t="s">
        <v>383</v>
      </c>
    </row>
    <row r="401" spans="4:6" x14ac:dyDescent="0.25">
      <c r="D401" s="15">
        <v>542003</v>
      </c>
      <c r="E401" t="s">
        <v>19</v>
      </c>
      <c r="F401" t="s">
        <v>384</v>
      </c>
    </row>
    <row r="402" spans="4:6" x14ac:dyDescent="0.25">
      <c r="D402" s="15">
        <v>542004</v>
      </c>
      <c r="E402" t="s">
        <v>19</v>
      </c>
      <c r="F402" t="s">
        <v>385</v>
      </c>
    </row>
    <row r="403" spans="4:6" x14ac:dyDescent="0.25">
      <c r="D403" s="15">
        <v>542005</v>
      </c>
      <c r="E403" t="s">
        <v>19</v>
      </c>
      <c r="F403" t="s">
        <v>386</v>
      </c>
    </row>
    <row r="404" spans="4:6" x14ac:dyDescent="0.25">
      <c r="D404" s="15">
        <v>542006</v>
      </c>
      <c r="E404" t="s">
        <v>19</v>
      </c>
      <c r="F404" t="s">
        <v>387</v>
      </c>
    </row>
    <row r="405" spans="4:6" x14ac:dyDescent="0.25">
      <c r="D405" s="15">
        <v>542007</v>
      </c>
      <c r="E405" t="s">
        <v>19</v>
      </c>
      <c r="F405" t="s">
        <v>388</v>
      </c>
    </row>
    <row r="406" spans="4:6" x14ac:dyDescent="0.25">
      <c r="D406" s="15">
        <v>542010</v>
      </c>
      <c r="E406" t="s">
        <v>19</v>
      </c>
      <c r="F406" t="s">
        <v>389</v>
      </c>
    </row>
    <row r="407" spans="4:6" x14ac:dyDescent="0.25">
      <c r="D407" s="15">
        <v>542020</v>
      </c>
      <c r="E407" t="s">
        <v>19</v>
      </c>
      <c r="F407" t="s">
        <v>390</v>
      </c>
    </row>
    <row r="408" spans="4:6" x14ac:dyDescent="0.25">
      <c r="D408" s="15">
        <v>542030</v>
      </c>
      <c r="E408" t="s">
        <v>19</v>
      </c>
      <c r="F408" t="s">
        <v>391</v>
      </c>
    </row>
    <row r="409" spans="4:6" x14ac:dyDescent="0.25">
      <c r="D409" s="15">
        <v>542100</v>
      </c>
      <c r="E409" t="s">
        <v>19</v>
      </c>
      <c r="F409" t="s">
        <v>392</v>
      </c>
    </row>
    <row r="410" spans="4:6" x14ac:dyDescent="0.25">
      <c r="D410" s="15">
        <v>542200</v>
      </c>
      <c r="E410" t="s">
        <v>19</v>
      </c>
      <c r="F410" t="s">
        <v>393</v>
      </c>
    </row>
    <row r="411" spans="4:6" x14ac:dyDescent="0.25">
      <c r="D411" s="15">
        <v>542300</v>
      </c>
      <c r="E411" t="s">
        <v>19</v>
      </c>
      <c r="F411" t="s">
        <v>394</v>
      </c>
    </row>
    <row r="412" spans="4:6" x14ac:dyDescent="0.25">
      <c r="D412" s="15">
        <v>542310</v>
      </c>
      <c r="E412" t="s">
        <v>19</v>
      </c>
      <c r="F412" t="s">
        <v>395</v>
      </c>
    </row>
    <row r="413" spans="4:6" x14ac:dyDescent="0.25">
      <c r="D413" s="15">
        <v>542400</v>
      </c>
      <c r="E413" t="s">
        <v>19</v>
      </c>
      <c r="F413" t="s">
        <v>396</v>
      </c>
    </row>
    <row r="414" spans="4:6" x14ac:dyDescent="0.25">
      <c r="D414" s="15">
        <v>542500</v>
      </c>
      <c r="E414" t="s">
        <v>19</v>
      </c>
      <c r="F414" t="s">
        <v>397</v>
      </c>
    </row>
    <row r="415" spans="4:6" x14ac:dyDescent="0.25">
      <c r="D415" s="15">
        <v>542510</v>
      </c>
      <c r="E415" t="s">
        <v>19</v>
      </c>
      <c r="F415" t="s">
        <v>398</v>
      </c>
    </row>
    <row r="416" spans="4:6" x14ac:dyDescent="0.25">
      <c r="D416" s="15">
        <v>542600</v>
      </c>
      <c r="E416" t="s">
        <v>19</v>
      </c>
      <c r="F416" t="s">
        <v>399</v>
      </c>
    </row>
    <row r="417" spans="4:6" x14ac:dyDescent="0.25">
      <c r="D417" s="15">
        <v>542700</v>
      </c>
      <c r="E417" t="s">
        <v>19</v>
      </c>
      <c r="F417" t="s">
        <v>400</v>
      </c>
    </row>
    <row r="418" spans="4:6" x14ac:dyDescent="0.25">
      <c r="D418" s="15">
        <v>542800</v>
      </c>
      <c r="E418" t="s">
        <v>19</v>
      </c>
      <c r="F418" t="s">
        <v>401</v>
      </c>
    </row>
    <row r="419" spans="4:6" x14ac:dyDescent="0.25">
      <c r="D419" s="15">
        <v>542900</v>
      </c>
      <c r="E419" t="s">
        <v>19</v>
      </c>
      <c r="F419" t="s">
        <v>402</v>
      </c>
    </row>
    <row r="420" spans="4:6" x14ac:dyDescent="0.25">
      <c r="D420" s="15">
        <v>543000</v>
      </c>
      <c r="E420" t="s">
        <v>19</v>
      </c>
      <c r="F420" t="s">
        <v>403</v>
      </c>
    </row>
    <row r="421" spans="4:6" x14ac:dyDescent="0.25">
      <c r="D421" s="15">
        <v>543009</v>
      </c>
      <c r="E421" t="s">
        <v>19</v>
      </c>
      <c r="F421" t="s">
        <v>404</v>
      </c>
    </row>
    <row r="422" spans="4:6" x14ac:dyDescent="0.25">
      <c r="D422" s="15">
        <v>543100</v>
      </c>
      <c r="E422" t="s">
        <v>19</v>
      </c>
      <c r="F422" t="s">
        <v>405</v>
      </c>
    </row>
    <row r="423" spans="4:6" x14ac:dyDescent="0.25">
      <c r="D423" s="15">
        <v>543200</v>
      </c>
      <c r="E423" t="s">
        <v>19</v>
      </c>
      <c r="F423" t="s">
        <v>406</v>
      </c>
    </row>
    <row r="424" spans="4:6" x14ac:dyDescent="0.25">
      <c r="D424" s="15">
        <v>543300</v>
      </c>
      <c r="E424" t="s">
        <v>19</v>
      </c>
      <c r="F424" t="s">
        <v>407</v>
      </c>
    </row>
    <row r="425" spans="4:6" x14ac:dyDescent="0.25">
      <c r="D425" s="15">
        <v>543400</v>
      </c>
      <c r="E425" t="s">
        <v>19</v>
      </c>
      <c r="F425" t="s">
        <v>408</v>
      </c>
    </row>
    <row r="426" spans="4:6" x14ac:dyDescent="0.25">
      <c r="D426" s="15">
        <v>543500</v>
      </c>
      <c r="E426" t="s">
        <v>19</v>
      </c>
      <c r="F426" t="s">
        <v>409</v>
      </c>
    </row>
    <row r="427" spans="4:6" x14ac:dyDescent="0.25">
      <c r="D427" s="15">
        <v>543600</v>
      </c>
      <c r="E427" t="s">
        <v>19</v>
      </c>
      <c r="F427" t="s">
        <v>410</v>
      </c>
    </row>
    <row r="428" spans="4:6" x14ac:dyDescent="0.25">
      <c r="D428" s="15">
        <v>543700</v>
      </c>
      <c r="E428" t="s">
        <v>19</v>
      </c>
      <c r="F428" t="s">
        <v>411</v>
      </c>
    </row>
    <row r="429" spans="4:6" x14ac:dyDescent="0.25">
      <c r="D429" s="15">
        <v>543710</v>
      </c>
      <c r="E429" t="s">
        <v>19</v>
      </c>
      <c r="F429" t="s">
        <v>412</v>
      </c>
    </row>
    <row r="430" spans="4:6" x14ac:dyDescent="0.25">
      <c r="D430" s="15">
        <v>543820</v>
      </c>
      <c r="E430" t="s">
        <v>19</v>
      </c>
      <c r="F430" t="s">
        <v>413</v>
      </c>
    </row>
    <row r="431" spans="4:6" x14ac:dyDescent="0.25">
      <c r="D431" s="15">
        <v>543830</v>
      </c>
      <c r="E431" t="s">
        <v>19</v>
      </c>
      <c r="F431" t="s">
        <v>414</v>
      </c>
    </row>
    <row r="432" spans="4:6" x14ac:dyDescent="0.25">
      <c r="D432" s="15">
        <v>543900</v>
      </c>
      <c r="E432" t="s">
        <v>19</v>
      </c>
      <c r="F432" t="s">
        <v>415</v>
      </c>
    </row>
    <row r="433" spans="4:6" x14ac:dyDescent="0.25">
      <c r="D433" s="15">
        <v>544000</v>
      </c>
      <c r="E433" t="s">
        <v>19</v>
      </c>
      <c r="F433" t="s">
        <v>416</v>
      </c>
    </row>
    <row r="434" spans="4:6" x14ac:dyDescent="0.25">
      <c r="D434" s="15">
        <v>544100</v>
      </c>
      <c r="E434" t="s">
        <v>19</v>
      </c>
      <c r="F434" t="s">
        <v>417</v>
      </c>
    </row>
    <row r="435" spans="4:6" x14ac:dyDescent="0.25">
      <c r="D435" s="15">
        <v>544200</v>
      </c>
      <c r="E435" t="s">
        <v>19</v>
      </c>
      <c r="F435" t="s">
        <v>418</v>
      </c>
    </row>
    <row r="436" spans="4:6" x14ac:dyDescent="0.25">
      <c r="D436" s="15">
        <v>544300</v>
      </c>
      <c r="E436" t="s">
        <v>19</v>
      </c>
      <c r="F436" t="s">
        <v>419</v>
      </c>
    </row>
    <row r="437" spans="4:6" x14ac:dyDescent="0.25">
      <c r="D437" s="15">
        <v>544400</v>
      </c>
      <c r="E437" t="s">
        <v>19</v>
      </c>
      <c r="F437" t="s">
        <v>420</v>
      </c>
    </row>
    <row r="438" spans="4:6" x14ac:dyDescent="0.25">
      <c r="D438" s="15">
        <v>544500</v>
      </c>
      <c r="E438" t="s">
        <v>19</v>
      </c>
      <c r="F438" t="s">
        <v>421</v>
      </c>
    </row>
    <row r="439" spans="4:6" x14ac:dyDescent="0.25">
      <c r="D439" s="15">
        <v>544600</v>
      </c>
      <c r="E439" t="s">
        <v>19</v>
      </c>
      <c r="F439" t="s">
        <v>422</v>
      </c>
    </row>
    <row r="440" spans="4:6" x14ac:dyDescent="0.25">
      <c r="D440" s="15">
        <v>544700</v>
      </c>
      <c r="E440" t="s">
        <v>19</v>
      </c>
      <c r="F440" t="s">
        <v>423</v>
      </c>
    </row>
    <row r="441" spans="4:6" x14ac:dyDescent="0.25">
      <c r="D441" s="15">
        <v>544800</v>
      </c>
      <c r="E441" t="s">
        <v>19</v>
      </c>
      <c r="F441" t="s">
        <v>424</v>
      </c>
    </row>
    <row r="442" spans="4:6" x14ac:dyDescent="0.25">
      <c r="D442" s="15">
        <v>544900</v>
      </c>
      <c r="E442" t="s">
        <v>19</v>
      </c>
      <c r="F442" t="s">
        <v>425</v>
      </c>
    </row>
    <row r="443" spans="4:6" x14ac:dyDescent="0.25">
      <c r="D443" s="15">
        <v>545600</v>
      </c>
      <c r="E443" t="s">
        <v>19</v>
      </c>
      <c r="F443" t="s">
        <v>426</v>
      </c>
    </row>
    <row r="444" spans="4:6" x14ac:dyDescent="0.25">
      <c r="D444" s="15">
        <v>545609</v>
      </c>
      <c r="E444" t="s">
        <v>19</v>
      </c>
      <c r="F444" t="s">
        <v>427</v>
      </c>
    </row>
    <row r="445" spans="4:6" x14ac:dyDescent="0.25">
      <c r="D445" s="15">
        <v>545700</v>
      </c>
      <c r="E445" t="s">
        <v>19</v>
      </c>
      <c r="F445" t="s">
        <v>428</v>
      </c>
    </row>
    <row r="446" spans="4:6" x14ac:dyDescent="0.25">
      <c r="D446" s="15">
        <v>545701</v>
      </c>
      <c r="E446" t="s">
        <v>19</v>
      </c>
      <c r="F446" t="s">
        <v>429</v>
      </c>
    </row>
    <row r="447" spans="4:6" x14ac:dyDescent="0.25">
      <c r="D447" s="15">
        <v>545710</v>
      </c>
      <c r="E447" t="s">
        <v>19</v>
      </c>
      <c r="F447" t="s">
        <v>429</v>
      </c>
    </row>
    <row r="448" spans="4:6" x14ac:dyDescent="0.25">
      <c r="D448" s="15">
        <v>545800</v>
      </c>
      <c r="E448" t="s">
        <v>19</v>
      </c>
      <c r="F448" t="s">
        <v>430</v>
      </c>
    </row>
    <row r="449" spans="4:6" x14ac:dyDescent="0.25">
      <c r="D449" s="15">
        <v>545801</v>
      </c>
      <c r="E449" t="s">
        <v>19</v>
      </c>
      <c r="F449" t="s">
        <v>431</v>
      </c>
    </row>
    <row r="450" spans="4:6" x14ac:dyDescent="0.25">
      <c r="D450" s="15">
        <v>545810</v>
      </c>
      <c r="E450" t="s">
        <v>19</v>
      </c>
      <c r="F450" t="s">
        <v>432</v>
      </c>
    </row>
    <row r="451" spans="4:6" x14ac:dyDescent="0.25">
      <c r="D451" s="15">
        <v>545900</v>
      </c>
      <c r="E451" t="s">
        <v>19</v>
      </c>
      <c r="F451" t="s">
        <v>433</v>
      </c>
    </row>
    <row r="452" spans="4:6" x14ac:dyDescent="0.25">
      <c r="D452" s="15">
        <v>545909</v>
      </c>
      <c r="E452" t="s">
        <v>19</v>
      </c>
      <c r="F452" t="s">
        <v>434</v>
      </c>
    </row>
    <row r="453" spans="4:6" x14ac:dyDescent="0.25">
      <c r="D453" s="15">
        <v>546000</v>
      </c>
      <c r="E453" t="s">
        <v>19</v>
      </c>
      <c r="F453" t="s">
        <v>435</v>
      </c>
    </row>
    <row r="454" spans="4:6" x14ac:dyDescent="0.25">
      <c r="D454" s="15">
        <v>546100</v>
      </c>
      <c r="E454" t="s">
        <v>19</v>
      </c>
      <c r="F454" t="s">
        <v>436</v>
      </c>
    </row>
    <row r="455" spans="4:6" x14ac:dyDescent="0.25">
      <c r="D455" s="15">
        <v>546109</v>
      </c>
      <c r="E455" t="s">
        <v>19</v>
      </c>
      <c r="F455" t="s">
        <v>437</v>
      </c>
    </row>
    <row r="456" spans="4:6" x14ac:dyDescent="0.25">
      <c r="D456" s="15">
        <v>546200</v>
      </c>
      <c r="E456" t="s">
        <v>19</v>
      </c>
      <c r="F456" t="s">
        <v>438</v>
      </c>
    </row>
    <row r="457" spans="4:6" x14ac:dyDescent="0.25">
      <c r="D457" s="15">
        <v>546300</v>
      </c>
      <c r="E457" t="s">
        <v>19</v>
      </c>
      <c r="F457" t="s">
        <v>439</v>
      </c>
    </row>
    <row r="458" spans="4:6" x14ac:dyDescent="0.25">
      <c r="D458" s="15">
        <v>546301</v>
      </c>
      <c r="E458" t="s">
        <v>19</v>
      </c>
      <c r="F458" t="s">
        <v>440</v>
      </c>
    </row>
    <row r="459" spans="4:6" x14ac:dyDescent="0.25">
      <c r="D459" s="15">
        <v>546302</v>
      </c>
      <c r="E459" t="s">
        <v>19</v>
      </c>
      <c r="F459" t="s">
        <v>441</v>
      </c>
    </row>
    <row r="460" spans="4:6" x14ac:dyDescent="0.25">
      <c r="D460" s="15">
        <v>546303</v>
      </c>
      <c r="E460" t="s">
        <v>19</v>
      </c>
      <c r="F460" t="s">
        <v>442</v>
      </c>
    </row>
    <row r="461" spans="4:6" x14ac:dyDescent="0.25">
      <c r="D461" s="15">
        <v>546304</v>
      </c>
      <c r="E461" t="s">
        <v>19</v>
      </c>
      <c r="F461" t="s">
        <v>443</v>
      </c>
    </row>
    <row r="462" spans="4:6" x14ac:dyDescent="0.25">
      <c r="D462" s="15">
        <v>546305</v>
      </c>
      <c r="E462" t="s">
        <v>19</v>
      </c>
      <c r="F462" t="s">
        <v>444</v>
      </c>
    </row>
    <row r="463" spans="4:6" x14ac:dyDescent="0.25">
      <c r="D463" s="15">
        <v>546310</v>
      </c>
      <c r="E463" t="s">
        <v>19</v>
      </c>
      <c r="F463" t="s">
        <v>440</v>
      </c>
    </row>
    <row r="464" spans="4:6" x14ac:dyDescent="0.25">
      <c r="D464" s="15">
        <v>546320</v>
      </c>
      <c r="E464" t="s">
        <v>19</v>
      </c>
      <c r="F464" t="s">
        <v>441</v>
      </c>
    </row>
    <row r="465" spans="4:6" x14ac:dyDescent="0.25">
      <c r="D465" s="15">
        <v>546330</v>
      </c>
      <c r="E465" t="s">
        <v>19</v>
      </c>
      <c r="F465" t="s">
        <v>442</v>
      </c>
    </row>
    <row r="466" spans="4:6" x14ac:dyDescent="0.25">
      <c r="D466" s="15">
        <v>546340</v>
      </c>
      <c r="E466" t="s">
        <v>19</v>
      </c>
      <c r="F466" t="s">
        <v>443</v>
      </c>
    </row>
    <row r="467" spans="4:6" x14ac:dyDescent="0.25">
      <c r="D467" s="15">
        <v>546350</v>
      </c>
      <c r="E467" t="s">
        <v>19</v>
      </c>
      <c r="F467" t="s">
        <v>444</v>
      </c>
    </row>
    <row r="468" spans="4:6" x14ac:dyDescent="0.25">
      <c r="D468" s="15">
        <v>546400</v>
      </c>
      <c r="E468" t="s">
        <v>19</v>
      </c>
      <c r="F468" t="s">
        <v>445</v>
      </c>
    </row>
    <row r="469" spans="4:6" x14ac:dyDescent="0.25">
      <c r="D469" s="15">
        <v>546409</v>
      </c>
      <c r="E469" t="s">
        <v>19</v>
      </c>
      <c r="F469" t="s">
        <v>446</v>
      </c>
    </row>
    <row r="470" spans="4:6" x14ac:dyDescent="0.25">
      <c r="D470" s="15">
        <v>546500</v>
      </c>
      <c r="E470" t="s">
        <v>19</v>
      </c>
      <c r="F470" t="s">
        <v>447</v>
      </c>
    </row>
    <row r="471" spans="4:6" x14ac:dyDescent="0.25">
      <c r="D471" s="15">
        <v>546600</v>
      </c>
      <c r="E471" t="s">
        <v>19</v>
      </c>
      <c r="F471" t="s">
        <v>448</v>
      </c>
    </row>
    <row r="472" spans="4:6" x14ac:dyDescent="0.25">
      <c r="D472" s="15">
        <v>546601</v>
      </c>
      <c r="E472" t="s">
        <v>19</v>
      </c>
      <c r="F472" t="s">
        <v>449</v>
      </c>
    </row>
    <row r="473" spans="4:6" x14ac:dyDescent="0.25">
      <c r="D473" s="15">
        <v>546610</v>
      </c>
      <c r="E473" t="s">
        <v>19</v>
      </c>
      <c r="F473" t="s">
        <v>450</v>
      </c>
    </row>
    <row r="474" spans="4:6" x14ac:dyDescent="0.25">
      <c r="D474" s="15">
        <v>546700</v>
      </c>
      <c r="E474" t="s">
        <v>19</v>
      </c>
      <c r="F474" t="s">
        <v>451</v>
      </c>
    </row>
    <row r="475" spans="4:6" x14ac:dyDescent="0.25">
      <c r="D475" s="15">
        <v>546709</v>
      </c>
      <c r="E475" t="s">
        <v>19</v>
      </c>
      <c r="F475" t="s">
        <v>452</v>
      </c>
    </row>
    <row r="476" spans="4:6" x14ac:dyDescent="0.25">
      <c r="D476" s="15">
        <v>546800</v>
      </c>
      <c r="E476" t="s">
        <v>19</v>
      </c>
      <c r="F476" t="s">
        <v>453</v>
      </c>
    </row>
    <row r="477" spans="4:6" x14ac:dyDescent="0.25">
      <c r="D477" s="15">
        <v>546801</v>
      </c>
      <c r="E477" t="s">
        <v>19</v>
      </c>
      <c r="F477" t="s">
        <v>454</v>
      </c>
    </row>
    <row r="478" spans="4:6" x14ac:dyDescent="0.25">
      <c r="D478" s="15">
        <v>546809</v>
      </c>
      <c r="E478" t="s">
        <v>19</v>
      </c>
      <c r="F478" t="s">
        <v>455</v>
      </c>
    </row>
    <row r="479" spans="4:6" x14ac:dyDescent="0.25">
      <c r="D479" s="15">
        <v>546810</v>
      </c>
      <c r="E479" t="s">
        <v>19</v>
      </c>
      <c r="F479" t="s">
        <v>454</v>
      </c>
    </row>
    <row r="480" spans="4:6" x14ac:dyDescent="0.25">
      <c r="D480" s="15">
        <v>546900</v>
      </c>
      <c r="E480" t="s">
        <v>19</v>
      </c>
      <c r="F480" t="s">
        <v>456</v>
      </c>
    </row>
    <row r="481" spans="4:6" x14ac:dyDescent="0.25">
      <c r="D481" s="15">
        <v>547000</v>
      </c>
      <c r="E481" t="s">
        <v>19</v>
      </c>
      <c r="F481" t="s">
        <v>280</v>
      </c>
    </row>
    <row r="482" spans="4:6" x14ac:dyDescent="0.25">
      <c r="D482" s="15">
        <v>547101</v>
      </c>
      <c r="E482" t="s">
        <v>19</v>
      </c>
      <c r="F482" t="s">
        <v>457</v>
      </c>
    </row>
    <row r="483" spans="4:6" x14ac:dyDescent="0.25">
      <c r="D483" s="15">
        <v>547102</v>
      </c>
      <c r="E483" t="s">
        <v>19</v>
      </c>
      <c r="F483" t="s">
        <v>458</v>
      </c>
    </row>
    <row r="484" spans="4:6" x14ac:dyDescent="0.25">
      <c r="D484" s="15">
        <v>547103</v>
      </c>
      <c r="E484" t="s">
        <v>19</v>
      </c>
      <c r="F484" t="s">
        <v>459</v>
      </c>
    </row>
    <row r="485" spans="4:6" x14ac:dyDescent="0.25">
      <c r="D485" s="15">
        <v>547104</v>
      </c>
      <c r="E485" t="s">
        <v>19</v>
      </c>
      <c r="F485" t="s">
        <v>460</v>
      </c>
    </row>
    <row r="486" spans="4:6" x14ac:dyDescent="0.25">
      <c r="D486" s="15">
        <v>547105</v>
      </c>
      <c r="E486" t="s">
        <v>19</v>
      </c>
      <c r="F486" t="s">
        <v>461</v>
      </c>
    </row>
    <row r="487" spans="4:6" x14ac:dyDescent="0.25">
      <c r="D487" s="15">
        <v>547200</v>
      </c>
      <c r="E487" t="s">
        <v>19</v>
      </c>
      <c r="F487" t="s">
        <v>462</v>
      </c>
    </row>
    <row r="488" spans="4:6" x14ac:dyDescent="0.25">
      <c r="D488" s="15">
        <v>547300</v>
      </c>
      <c r="E488" t="s">
        <v>19</v>
      </c>
      <c r="F488" t="s">
        <v>463</v>
      </c>
    </row>
    <row r="489" spans="4:6" x14ac:dyDescent="0.25">
      <c r="D489" s="15">
        <v>547309</v>
      </c>
      <c r="E489" t="s">
        <v>19</v>
      </c>
      <c r="F489" t="s">
        <v>464</v>
      </c>
    </row>
    <row r="490" spans="4:6" x14ac:dyDescent="0.25">
      <c r="D490" s="15">
        <v>547350</v>
      </c>
      <c r="E490" t="s">
        <v>19</v>
      </c>
      <c r="F490" t="s">
        <v>465</v>
      </c>
    </row>
    <row r="491" spans="4:6" x14ac:dyDescent="0.25">
      <c r="D491" s="15">
        <v>547360</v>
      </c>
      <c r="E491" t="s">
        <v>19</v>
      </c>
      <c r="F491" t="s">
        <v>466</v>
      </c>
    </row>
    <row r="492" spans="4:6" x14ac:dyDescent="0.25">
      <c r="D492" s="15">
        <v>547400</v>
      </c>
      <c r="E492" t="s">
        <v>19</v>
      </c>
      <c r="F492" t="s">
        <v>467</v>
      </c>
    </row>
    <row r="493" spans="4:6" x14ac:dyDescent="0.25">
      <c r="D493" s="15">
        <v>547401</v>
      </c>
      <c r="E493" t="s">
        <v>19</v>
      </c>
      <c r="F493" t="s">
        <v>468</v>
      </c>
    </row>
    <row r="494" spans="4:6" x14ac:dyDescent="0.25">
      <c r="D494" s="15">
        <v>547402</v>
      </c>
      <c r="E494" t="s">
        <v>19</v>
      </c>
      <c r="F494" t="s">
        <v>469</v>
      </c>
    </row>
    <row r="495" spans="4:6" x14ac:dyDescent="0.25">
      <c r="D495" s="15">
        <v>547403</v>
      </c>
      <c r="E495" t="s">
        <v>19</v>
      </c>
      <c r="F495" t="s">
        <v>470</v>
      </c>
    </row>
    <row r="496" spans="4:6" x14ac:dyDescent="0.25">
      <c r="D496" s="15">
        <v>547410</v>
      </c>
      <c r="E496" t="s">
        <v>19</v>
      </c>
      <c r="F496" t="s">
        <v>471</v>
      </c>
    </row>
    <row r="497" spans="4:6" x14ac:dyDescent="0.25">
      <c r="D497" s="15">
        <v>547415</v>
      </c>
      <c r="E497" t="s">
        <v>19</v>
      </c>
      <c r="F497" t="s">
        <v>472</v>
      </c>
    </row>
    <row r="498" spans="4:6" x14ac:dyDescent="0.25">
      <c r="D498" s="15">
        <v>547420</v>
      </c>
      <c r="E498" t="s">
        <v>19</v>
      </c>
      <c r="F498" t="s">
        <v>473</v>
      </c>
    </row>
    <row r="499" spans="4:6" x14ac:dyDescent="0.25">
      <c r="D499" s="15">
        <v>547430</v>
      </c>
      <c r="E499" t="s">
        <v>19</v>
      </c>
      <c r="F499" t="s">
        <v>474</v>
      </c>
    </row>
    <row r="500" spans="4:6" x14ac:dyDescent="0.25">
      <c r="D500" s="15">
        <v>547440</v>
      </c>
      <c r="E500" t="s">
        <v>19</v>
      </c>
      <c r="F500" t="s">
        <v>475</v>
      </c>
    </row>
    <row r="501" spans="4:6" x14ac:dyDescent="0.25">
      <c r="D501" s="15">
        <v>547450</v>
      </c>
      <c r="E501" t="s">
        <v>19</v>
      </c>
      <c r="F501" t="s">
        <v>476</v>
      </c>
    </row>
    <row r="502" spans="4:6" x14ac:dyDescent="0.25">
      <c r="D502" s="15">
        <v>547460</v>
      </c>
      <c r="E502" t="s">
        <v>19</v>
      </c>
      <c r="F502" t="s">
        <v>477</v>
      </c>
    </row>
    <row r="503" spans="4:6" x14ac:dyDescent="0.25">
      <c r="D503" s="15">
        <v>547500</v>
      </c>
      <c r="E503" t="s">
        <v>19</v>
      </c>
      <c r="F503" t="s">
        <v>478</v>
      </c>
    </row>
    <row r="504" spans="4:6" x14ac:dyDescent="0.25">
      <c r="D504" s="15">
        <v>547600</v>
      </c>
      <c r="E504" t="s">
        <v>19</v>
      </c>
      <c r="F504" t="s">
        <v>479</v>
      </c>
    </row>
    <row r="505" spans="4:6" x14ac:dyDescent="0.25">
      <c r="D505" s="15">
        <v>547610</v>
      </c>
      <c r="E505" t="s">
        <v>19</v>
      </c>
      <c r="F505" t="s">
        <v>480</v>
      </c>
    </row>
    <row r="506" spans="4:6" x14ac:dyDescent="0.25">
      <c r="D506" s="15">
        <v>547700</v>
      </c>
      <c r="E506" t="s">
        <v>19</v>
      </c>
      <c r="F506" t="s">
        <v>481</v>
      </c>
    </row>
    <row r="507" spans="4:6" x14ac:dyDescent="0.25">
      <c r="D507" s="15">
        <v>547730</v>
      </c>
      <c r="E507" t="s">
        <v>19</v>
      </c>
      <c r="F507" t="s">
        <v>482</v>
      </c>
    </row>
    <row r="508" spans="4:6" x14ac:dyDescent="0.25">
      <c r="D508" s="15">
        <v>547750</v>
      </c>
      <c r="E508" t="s">
        <v>19</v>
      </c>
      <c r="F508" t="s">
        <v>483</v>
      </c>
    </row>
    <row r="509" spans="4:6" x14ac:dyDescent="0.25">
      <c r="D509" s="15">
        <v>547800</v>
      </c>
      <c r="E509" t="s">
        <v>19</v>
      </c>
      <c r="F509" t="s">
        <v>484</v>
      </c>
    </row>
    <row r="510" spans="4:6" x14ac:dyDescent="0.25">
      <c r="D510" s="15">
        <v>547900</v>
      </c>
      <c r="E510" t="s">
        <v>19</v>
      </c>
      <c r="F510" t="s">
        <v>485</v>
      </c>
    </row>
    <row r="511" spans="4:6" x14ac:dyDescent="0.25">
      <c r="D511" s="15">
        <v>547909</v>
      </c>
      <c r="E511" t="s">
        <v>19</v>
      </c>
      <c r="F511" t="s">
        <v>486</v>
      </c>
    </row>
    <row r="512" spans="4:6" x14ac:dyDescent="0.25">
      <c r="D512" s="15">
        <v>547915</v>
      </c>
      <c r="E512" t="s">
        <v>19</v>
      </c>
      <c r="F512" t="s">
        <v>487</v>
      </c>
    </row>
    <row r="513" spans="4:6" x14ac:dyDescent="0.25">
      <c r="D513" s="15">
        <v>547999</v>
      </c>
      <c r="E513" t="s">
        <v>19</v>
      </c>
      <c r="F513" t="s">
        <v>488</v>
      </c>
    </row>
    <row r="514" spans="4:6" x14ac:dyDescent="0.25">
      <c r="D514" s="15">
        <v>548100</v>
      </c>
      <c r="E514" t="s">
        <v>19</v>
      </c>
      <c r="F514" t="s">
        <v>489</v>
      </c>
    </row>
    <row r="515" spans="4:6" x14ac:dyDescent="0.25">
      <c r="D515" s="15">
        <v>548110</v>
      </c>
      <c r="E515" t="s">
        <v>19</v>
      </c>
      <c r="F515" t="s">
        <v>490</v>
      </c>
    </row>
    <row r="516" spans="4:6" x14ac:dyDescent="0.25">
      <c r="D516" s="15">
        <v>548200</v>
      </c>
      <c r="E516" t="s">
        <v>19</v>
      </c>
      <c r="F516" t="s">
        <v>491</v>
      </c>
    </row>
    <row r="517" spans="4:6" x14ac:dyDescent="0.25">
      <c r="D517" s="15">
        <v>548300</v>
      </c>
      <c r="E517" t="s">
        <v>19</v>
      </c>
      <c r="F517" t="s">
        <v>492</v>
      </c>
    </row>
    <row r="518" spans="4:6" x14ac:dyDescent="0.25">
      <c r="D518" s="15">
        <v>548400</v>
      </c>
      <c r="E518" t="s">
        <v>19</v>
      </c>
      <c r="F518" t="s">
        <v>493</v>
      </c>
    </row>
    <row r="519" spans="4:6" x14ac:dyDescent="0.25">
      <c r="D519" s="15">
        <v>548600</v>
      </c>
      <c r="E519" t="s">
        <v>19</v>
      </c>
      <c r="F519" t="s">
        <v>494</v>
      </c>
    </row>
    <row r="520" spans="4:6" x14ac:dyDescent="0.25">
      <c r="D520" s="15">
        <v>548700</v>
      </c>
      <c r="E520" t="s">
        <v>19</v>
      </c>
      <c r="F520" t="s">
        <v>495</v>
      </c>
    </row>
    <row r="521" spans="4:6" x14ac:dyDescent="0.25">
      <c r="D521" s="15">
        <v>548800</v>
      </c>
      <c r="E521" t="s">
        <v>19</v>
      </c>
      <c r="F521" t="s">
        <v>496</v>
      </c>
    </row>
    <row r="522" spans="4:6" x14ac:dyDescent="0.25">
      <c r="D522" s="15">
        <v>548801</v>
      </c>
      <c r="E522" t="s">
        <v>19</v>
      </c>
      <c r="F522" t="s">
        <v>497</v>
      </c>
    </row>
    <row r="523" spans="4:6" x14ac:dyDescent="0.25">
      <c r="D523" s="15">
        <v>548802</v>
      </c>
      <c r="E523" t="s">
        <v>19</v>
      </c>
      <c r="F523" t="s">
        <v>498</v>
      </c>
    </row>
    <row r="524" spans="4:6" x14ac:dyDescent="0.25">
      <c r="D524" s="15">
        <v>548810</v>
      </c>
      <c r="E524" t="s">
        <v>19</v>
      </c>
      <c r="F524" t="s">
        <v>497</v>
      </c>
    </row>
    <row r="525" spans="4:6" x14ac:dyDescent="0.25">
      <c r="D525" s="15">
        <v>548820</v>
      </c>
      <c r="E525" t="s">
        <v>19</v>
      </c>
      <c r="F525" t="s">
        <v>498</v>
      </c>
    </row>
    <row r="526" spans="4:6" x14ac:dyDescent="0.25">
      <c r="D526" s="15">
        <v>548882</v>
      </c>
      <c r="E526" t="s">
        <v>19</v>
      </c>
      <c r="F526" t="s">
        <v>499</v>
      </c>
    </row>
    <row r="527" spans="4:6" x14ac:dyDescent="0.25">
      <c r="D527" s="15">
        <v>548900</v>
      </c>
      <c r="E527" t="s">
        <v>19</v>
      </c>
      <c r="F527" t="s">
        <v>500</v>
      </c>
    </row>
    <row r="528" spans="4:6" x14ac:dyDescent="0.25">
      <c r="D528" s="15">
        <v>549600</v>
      </c>
      <c r="E528" t="s">
        <v>19</v>
      </c>
      <c r="F528" t="s">
        <v>501</v>
      </c>
    </row>
    <row r="529" spans="4:6" x14ac:dyDescent="0.25">
      <c r="D529" s="15">
        <v>549700</v>
      </c>
      <c r="E529" t="s">
        <v>19</v>
      </c>
      <c r="F529" t="s">
        <v>502</v>
      </c>
    </row>
    <row r="530" spans="4:6" x14ac:dyDescent="0.25">
      <c r="D530" s="15">
        <v>549800</v>
      </c>
      <c r="E530" t="s">
        <v>19</v>
      </c>
      <c r="F530" t="s">
        <v>503</v>
      </c>
    </row>
    <row r="531" spans="4:6" x14ac:dyDescent="0.25">
      <c r="D531" s="15">
        <v>549900</v>
      </c>
      <c r="E531" t="s">
        <v>19</v>
      </c>
      <c r="F531" t="s">
        <v>504</v>
      </c>
    </row>
    <row r="532" spans="4:6" x14ac:dyDescent="0.25">
      <c r="D532" s="15">
        <v>555100</v>
      </c>
      <c r="E532" t="s">
        <v>19</v>
      </c>
      <c r="F532" t="s">
        <v>505</v>
      </c>
    </row>
    <row r="533" spans="4:6" x14ac:dyDescent="0.25">
      <c r="D533" s="15">
        <v>555102</v>
      </c>
      <c r="E533" t="s">
        <v>19</v>
      </c>
      <c r="F533" t="s">
        <v>506</v>
      </c>
    </row>
    <row r="534" spans="4:6" x14ac:dyDescent="0.25">
      <c r="D534" s="15">
        <v>555106</v>
      </c>
      <c r="E534" t="s">
        <v>19</v>
      </c>
      <c r="F534" t="s">
        <v>507</v>
      </c>
    </row>
    <row r="535" spans="4:6" x14ac:dyDescent="0.25">
      <c r="D535" s="15">
        <v>555109</v>
      </c>
      <c r="E535" t="s">
        <v>19</v>
      </c>
      <c r="F535" t="s">
        <v>508</v>
      </c>
    </row>
    <row r="536" spans="4:6" x14ac:dyDescent="0.25">
      <c r="D536" s="15">
        <v>555200</v>
      </c>
      <c r="E536" t="s">
        <v>19</v>
      </c>
      <c r="F536" t="s">
        <v>509</v>
      </c>
    </row>
    <row r="537" spans="4:6" x14ac:dyDescent="0.25">
      <c r="D537" s="15">
        <v>555201</v>
      </c>
      <c r="E537" t="s">
        <v>19</v>
      </c>
      <c r="F537" t="s">
        <v>510</v>
      </c>
    </row>
    <row r="538" spans="4:6" x14ac:dyDescent="0.25">
      <c r="D538" s="15">
        <v>555202</v>
      </c>
      <c r="E538" t="s">
        <v>19</v>
      </c>
      <c r="F538" t="s">
        <v>509</v>
      </c>
    </row>
    <row r="539" spans="4:6" x14ac:dyDescent="0.25">
      <c r="D539" s="15">
        <v>555210</v>
      </c>
      <c r="E539" t="s">
        <v>19</v>
      </c>
      <c r="F539" t="s">
        <v>509</v>
      </c>
    </row>
    <row r="540" spans="4:6" x14ac:dyDescent="0.25">
      <c r="D540" s="15">
        <v>555900</v>
      </c>
      <c r="E540" t="s">
        <v>19</v>
      </c>
      <c r="F540" t="s">
        <v>511</v>
      </c>
    </row>
    <row r="541" spans="4:6" x14ac:dyDescent="0.25">
      <c r="D541" s="15">
        <v>555901</v>
      </c>
      <c r="E541" t="s">
        <v>19</v>
      </c>
      <c r="F541" t="s">
        <v>512</v>
      </c>
    </row>
    <row r="542" spans="4:6" x14ac:dyDescent="0.25">
      <c r="D542" s="15">
        <v>560300</v>
      </c>
      <c r="E542" t="s">
        <v>19</v>
      </c>
      <c r="F542" t="s">
        <v>513</v>
      </c>
    </row>
    <row r="543" spans="4:6" x14ac:dyDescent="0.25">
      <c r="D543" s="15">
        <v>561880</v>
      </c>
      <c r="E543" t="s">
        <v>19</v>
      </c>
      <c r="F543" t="s">
        <v>514</v>
      </c>
    </row>
    <row r="544" spans="4:6" x14ac:dyDescent="0.25">
      <c r="D544" s="15">
        <v>563500</v>
      </c>
      <c r="E544" t="s">
        <v>19</v>
      </c>
      <c r="F544" t="s">
        <v>515</v>
      </c>
    </row>
    <row r="545" spans="4:6" x14ac:dyDescent="0.25">
      <c r="D545" s="15">
        <v>565200</v>
      </c>
      <c r="E545" t="s">
        <v>19</v>
      </c>
      <c r="F545" t="s">
        <v>516</v>
      </c>
    </row>
    <row r="546" spans="4:6" x14ac:dyDescent="0.25">
      <c r="D546" s="15">
        <v>565300</v>
      </c>
      <c r="E546" t="s">
        <v>19</v>
      </c>
      <c r="F546" t="s">
        <v>517</v>
      </c>
    </row>
    <row r="547" spans="4:6" x14ac:dyDescent="0.25">
      <c r="D547" s="15">
        <v>565500</v>
      </c>
      <c r="E547" t="s">
        <v>19</v>
      </c>
      <c r="F547" t="s">
        <v>518</v>
      </c>
    </row>
    <row r="548" spans="4:6" x14ac:dyDescent="0.25">
      <c r="D548" s="15">
        <v>566100</v>
      </c>
      <c r="E548" t="s">
        <v>19</v>
      </c>
      <c r="F548" t="s">
        <v>519</v>
      </c>
    </row>
    <row r="549" spans="4:6" x14ac:dyDescent="0.25">
      <c r="D549" s="15">
        <v>566109</v>
      </c>
      <c r="E549" t="s">
        <v>19</v>
      </c>
      <c r="F549" t="s">
        <v>520</v>
      </c>
    </row>
    <row r="550" spans="4:6" x14ac:dyDescent="0.25">
      <c r="D550" s="15">
        <v>567800</v>
      </c>
      <c r="E550" t="s">
        <v>19</v>
      </c>
      <c r="F550" t="s">
        <v>521</v>
      </c>
    </row>
    <row r="551" spans="4:6" x14ac:dyDescent="0.25">
      <c r="D551" s="15">
        <v>567900</v>
      </c>
      <c r="E551" t="s">
        <v>19</v>
      </c>
      <c r="F551" t="s">
        <v>522</v>
      </c>
    </row>
    <row r="552" spans="4:6" x14ac:dyDescent="0.25">
      <c r="D552" s="15">
        <v>568800</v>
      </c>
      <c r="E552" t="s">
        <v>19</v>
      </c>
      <c r="F552" t="s">
        <v>523</v>
      </c>
    </row>
    <row r="553" spans="4:6" x14ac:dyDescent="0.25">
      <c r="D553" s="15">
        <v>568880</v>
      </c>
      <c r="E553" t="s">
        <v>19</v>
      </c>
      <c r="F553" t="s">
        <v>524</v>
      </c>
    </row>
    <row r="554" spans="4:6" x14ac:dyDescent="0.25">
      <c r="D554" s="15">
        <v>568890</v>
      </c>
      <c r="E554" t="s">
        <v>19</v>
      </c>
      <c r="F554" t="s">
        <v>525</v>
      </c>
    </row>
    <row r="555" spans="4:6" x14ac:dyDescent="0.25">
      <c r="D555" s="15">
        <v>568900</v>
      </c>
      <c r="E555" t="s">
        <v>19</v>
      </c>
      <c r="F555" t="s">
        <v>526</v>
      </c>
    </row>
    <row r="556" spans="4:6" x14ac:dyDescent="0.25">
      <c r="D556" s="15">
        <v>569000</v>
      </c>
      <c r="E556" t="s">
        <v>19</v>
      </c>
      <c r="F556" t="s">
        <v>527</v>
      </c>
    </row>
    <row r="557" spans="4:6" x14ac:dyDescent="0.25">
      <c r="D557" s="15">
        <v>570000</v>
      </c>
      <c r="E557" t="s">
        <v>19</v>
      </c>
      <c r="F557" t="s">
        <v>318</v>
      </c>
    </row>
    <row r="558" spans="4:6" x14ac:dyDescent="0.25">
      <c r="D558" s="15">
        <v>577100</v>
      </c>
      <c r="E558" t="s">
        <v>19</v>
      </c>
      <c r="F558" t="s">
        <v>528</v>
      </c>
    </row>
    <row r="559" spans="4:6" x14ac:dyDescent="0.25">
      <c r="D559" s="15">
        <v>577200</v>
      </c>
      <c r="E559" t="s">
        <v>19</v>
      </c>
      <c r="F559" t="s">
        <v>529</v>
      </c>
    </row>
    <row r="560" spans="4:6" x14ac:dyDescent="0.25">
      <c r="D560" s="15">
        <v>577210</v>
      </c>
      <c r="E560" t="s">
        <v>19</v>
      </c>
      <c r="F560" t="s">
        <v>530</v>
      </c>
    </row>
    <row r="561" spans="4:6" x14ac:dyDescent="0.25">
      <c r="D561" s="15">
        <v>577300</v>
      </c>
      <c r="E561" t="s">
        <v>19</v>
      </c>
      <c r="F561" t="s">
        <v>531</v>
      </c>
    </row>
  </sheetData>
  <conditionalFormatting sqref="D1:D1048576">
    <cfRule type="duplicateValues" dxfId="0" priority="1"/>
  </conditionalFormatting>
  <pageMargins left="0.7" right="0.7" top="0.75" bottom="0.75" header="0.3" footer="0.3"/>
</worksheet>
</file>

<file path=docMetadata/LabelInfo.xml><?xml version="1.0" encoding="utf-8"?>
<clbl:labelList xmlns:clbl="http://schemas.microsoft.com/office/2020/mipLabelMetadata">
  <clbl:label id="{04aa6bf4-d436-426f-bfa4-04b7a70e60ff}" enabled="0" method="" siteId="{04aa6bf4-d436-426f-bfa4-04b7a70e60f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Applicability</vt:lpstr>
      <vt:lpstr>Revenues &amp; Inflows</vt:lpstr>
      <vt:lpstr>Expenses &amp; Outflows</vt:lpstr>
      <vt:lpstr>GASBS 103 Paragraphs 13-14</vt:lpstr>
      <vt:lpstr>DO NOT TOUCH</vt:lpstr>
    </vt:vector>
  </TitlesOfParts>
  <Company>Carr, Riggs and Ingram,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Dean Michael Mead</dc:creator>
  <cp:lastModifiedBy>Jennings, Lisa, DFA</cp:lastModifiedBy>
  <cp:lastPrinted>2026-06-10T23:57:23Z</cp:lastPrinted>
  <dcterms:created xsi:type="dcterms:W3CDTF">2026-06-10T22:29:58Z</dcterms:created>
  <dcterms:modified xsi:type="dcterms:W3CDTF">2026-06-24T17:28:08Z</dcterms:modified>
</cp:coreProperties>
</file>