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mgov-my.sharepoint.com/personal/lauren_conley_dfa_nm_gov/Documents/FR&amp;C Bureau/1. Guidance/Training/Subrecipient Monitoring/"/>
    </mc:Choice>
  </mc:AlternateContent>
  <xr:revisionPtr revIDLastSave="2356" documentId="8_{DAF7D393-3845-434F-878B-A5AFB3D3FBB0}" xr6:coauthVersionLast="47" xr6:coauthVersionMax="47" xr10:uidLastSave="{3940927D-287C-4828-BBF4-6836C320E469}"/>
  <bookViews>
    <workbookView xWindow="-120" yWindow="-120" windowWidth="29040" windowHeight="15720" firstSheet="1" activeTab="2" xr2:uid="{4F52465F-64B1-414B-82BE-8D6828C5FED9}"/>
  </bookViews>
  <sheets>
    <sheet name="Instructions" sheetId="2" state="hidden" r:id="rId1"/>
    <sheet name="Overview" sheetId="24" r:id="rId2"/>
    <sheet name="Process Flowcharts" sheetId="7" r:id="rId3"/>
    <sheet name="Financial Capability Questionna" sheetId="11" state="hidden" r:id="rId4"/>
    <sheet name="Risk Assessment Example 2" sheetId="16" state="hidden" r:id="rId5"/>
    <sheet name="Determination Checklist" sheetId="17" r:id="rId6"/>
    <sheet name="Pre Risk Assessment" sheetId="6" r:id="rId7"/>
    <sheet name="Subrecipient Award Notification" sheetId="27" r:id="rId8"/>
    <sheet name="Subrecipient Mastersheet" sheetId="19" r:id="rId9"/>
    <sheet name="Post Risk Assessment" sheetId="22" r:id="rId10"/>
    <sheet name="Monitoring Matrix" sheetId="4" r:id="rId11"/>
    <sheet name="Monitoring Plan" sheetId="5" r:id="rId12"/>
    <sheet name="Monitoring Checklist" sheetId="3" r:id="rId13"/>
    <sheet name="Performance Report Review" sheetId="8" r:id="rId14"/>
    <sheet name="Financial Report Review" sheetId="12" r:id="rId15"/>
    <sheet name="Program Review " sheetId="23" r:id="rId16"/>
    <sheet name="SM Audit Tracking Log" sheetId="1" r:id="rId17"/>
    <sheet name="Audit Report Review" sheetId="10" r:id="rId18"/>
    <sheet name="No Single Audit Cert" sheetId="28" r:id="rId19"/>
    <sheet name="Corrective Action Plan Template" sheetId="25" r:id="rId20"/>
    <sheet name="Corrective Action Plan Example" sheetId="21" r:id="rId21"/>
    <sheet name="IPR Template" sheetId="9" r:id="rId22"/>
    <sheet name="Invoice Review Checklist" sheetId="20" r:id="rId23"/>
  </sheets>
  <externalReferences>
    <externalReference r:id="rId24"/>
  </externalReferences>
  <definedNames>
    <definedName name="_xlnm._FilterDatabase" localSheetId="10" hidden="1">'Monitoring Matrix'!$I$3:$K$28</definedName>
    <definedName name="_xlnm._FilterDatabase" localSheetId="11" hidden="1">'Monitoring Plan'!$A$8:$M$43</definedName>
    <definedName name="_xlnm._FilterDatabase" localSheetId="6" hidden="1">'Pre Risk Assessment'!$B$28:$I$94</definedName>
    <definedName name="_xlnm._FilterDatabase" localSheetId="16" hidden="1">'SM Audit Tracking Log'!$A$4:$U$70</definedName>
    <definedName name="_xlnm.Print_Area" localSheetId="6">'Pre Risk Assessment'!$A$1:$J$128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6" l="1" a="1"/>
  <c r="I85" i="6" a="1"/>
  <c r="I83" i="6" a="1"/>
  <c r="I81" i="6" a="1"/>
  <c r="I79" i="6" a="1"/>
  <c r="I77" i="6" a="1"/>
  <c r="I75" i="6" a="1"/>
  <c r="I73" i="6" a="1"/>
  <c r="I71" i="6" a="1"/>
  <c r="I69" i="6" a="1"/>
  <c r="I33" i="6" a="1"/>
  <c r="I38" i="6" a="1"/>
  <c r="I36" i="6" a="1"/>
  <c r="I53" i="6" a="1"/>
  <c r="I49" i="6" a="1"/>
  <c r="I66" i="6" a="1"/>
  <c r="I64" i="6" a="1"/>
  <c r="I62" i="6" a="1"/>
  <c r="I60" i="6" a="1"/>
  <c r="I58" i="6" a="1"/>
  <c r="I56" i="6" a="1"/>
  <c r="I46" i="6" a="1"/>
  <c r="I44" i="6" a="1"/>
  <c r="I42" i="6" a="1"/>
  <c r="I40" i="6" a="1"/>
  <c r="I29" i="6" a="1"/>
  <c r="I31" i="6" a="1"/>
  <c r="H66" i="6" a="1"/>
  <c r="H64" i="6" a="1"/>
  <c r="H62" i="6" a="1"/>
  <c r="H60" i="6" a="1"/>
  <c r="H58" i="6" a="1"/>
  <c r="H56" i="6" a="1"/>
  <c r="H53" i="6" a="1"/>
  <c r="H49" i="6" a="1"/>
  <c r="H46" i="6" a="1"/>
  <c r="H44" i="6" a="1"/>
  <c r="H42" i="6" a="1"/>
  <c r="H40" i="6" a="1"/>
  <c r="C32" i="23"/>
  <c r="N28" i="23"/>
  <c r="M28" i="23"/>
  <c r="O28" i="23" s="1"/>
  <c r="J28" i="23"/>
  <c r="G28" i="23"/>
  <c r="N27" i="23"/>
  <c r="M27" i="23"/>
  <c r="O27" i="23" s="1"/>
  <c r="J27" i="23"/>
  <c r="G27" i="23"/>
  <c r="N24" i="23"/>
  <c r="M24" i="23"/>
  <c r="O24" i="23" s="1"/>
  <c r="J24" i="23"/>
  <c r="G24" i="23"/>
  <c r="N22" i="23"/>
  <c r="M22" i="23"/>
  <c r="O22" i="23" s="1"/>
  <c r="J22" i="23"/>
  <c r="G22" i="23"/>
  <c r="N21" i="23"/>
  <c r="O21" i="23" s="1"/>
  <c r="M21" i="23"/>
  <c r="J21" i="23"/>
  <c r="G21" i="23"/>
  <c r="D16" i="23"/>
  <c r="F13" i="23"/>
  <c r="E16" i="23" s="1"/>
  <c r="C13" i="23"/>
  <c r="I12" i="23"/>
  <c r="K11" i="23"/>
  <c r="I11" i="23"/>
  <c r="K10" i="23"/>
  <c r="I9" i="23"/>
  <c r="K9" i="23" s="1"/>
  <c r="E9" i="23"/>
  <c r="M87" i="22"/>
  <c r="M48" i="22"/>
  <c r="D20" i="16"/>
  <c r="D14" i="16"/>
  <c r="D15" i="16"/>
  <c r="D16" i="16"/>
  <c r="D17" i="16"/>
  <c r="D18" i="16"/>
  <c r="D19" i="16"/>
  <c r="D21" i="16"/>
  <c r="D22" i="16"/>
  <c r="D23" i="16"/>
  <c r="D24" i="16"/>
  <c r="D25" i="16"/>
  <c r="D26" i="16"/>
  <c r="D13" i="16"/>
  <c r="D28" i="16" s="1"/>
  <c r="CD35" i="9"/>
  <c r="BX34" i="9"/>
  <c r="CJ34" i="9" s="1"/>
  <c r="BX33" i="9"/>
  <c r="CJ33" i="9" s="1"/>
  <c r="BX32" i="9"/>
  <c r="CJ32" i="9" s="1"/>
  <c r="BX31" i="9"/>
  <c r="CJ31" i="9" s="1"/>
  <c r="BX30" i="9"/>
  <c r="CJ30" i="9" s="1"/>
  <c r="BX29" i="9"/>
  <c r="CJ29" i="9" s="1"/>
  <c r="BX28" i="9"/>
  <c r="CJ28" i="9" s="1"/>
  <c r="BX27" i="9"/>
  <c r="CJ27" i="9" s="1"/>
  <c r="BX26" i="9"/>
  <c r="CJ26" i="9" s="1"/>
  <c r="BX25" i="9"/>
  <c r="BX24" i="9"/>
  <c r="CJ24" i="9" s="1"/>
  <c r="BX23" i="9"/>
  <c r="CJ23" i="9" s="1"/>
  <c r="BX22" i="9"/>
  <c r="CJ22" i="9" s="1"/>
  <c r="BX21" i="9"/>
  <c r="CJ21" i="9" s="1"/>
  <c r="BX20" i="9"/>
  <c r="CJ20" i="9" s="1"/>
  <c r="BX19" i="9"/>
  <c r="CJ19" i="9" s="1"/>
  <c r="BX18" i="9"/>
  <c r="CJ18" i="9" s="1"/>
  <c r="BX17" i="9"/>
  <c r="CJ17" i="9" s="1"/>
  <c r="BX16" i="9"/>
  <c r="CJ16" i="9" s="1"/>
  <c r="BX15" i="9"/>
  <c r="CJ15" i="9" s="1"/>
  <c r="I18" i="6" a="1"/>
  <c r="I20" i="6" a="1"/>
  <c r="I22" i="6" a="1"/>
  <c r="I24" i="6" a="1"/>
  <c r="B110" i="6" a="1"/>
  <c r="E110" i="6"/>
  <c r="B111" i="6" a="1"/>
  <c r="E111" i="6"/>
  <c r="B112" i="6" a="1"/>
  <c r="E112" i="6"/>
  <c r="B113" i="6" a="1"/>
  <c r="E113" i="6"/>
  <c r="B114" i="6" a="1"/>
  <c r="E114" i="6"/>
  <c r="E129" i="6"/>
  <c r="E130" i="6"/>
  <c r="E131" i="6"/>
  <c r="M89" i="22" l="1"/>
  <c r="G93" i="22" s="1"/>
  <c r="H5" i="23"/>
  <c r="H4" i="23"/>
  <c r="H3" i="23"/>
  <c r="H2" i="23"/>
  <c r="M5" i="23"/>
  <c r="M4" i="23"/>
  <c r="M3" i="23"/>
  <c r="M2" i="23"/>
  <c r="K13" i="23"/>
  <c r="K12" i="23"/>
  <c r="BX35" i="9"/>
  <c r="CJ25" i="9"/>
  <c r="CJ35" i="9"/>
  <c r="CJ36" i="9" s="1"/>
  <c r="G98" i="6"/>
  <c r="B98" i="6" s="1" a="1"/>
  <c r="I3" i="6" l="1"/>
  <c r="B103" i="6"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Lauren Conley</author>
  </authors>
  <commentList>
    <comment ref="I28" authorId="0" shapeId="0" xr:uid="{C493B46D-E0C2-4BC8-AAE2-2FB1F0688361}">
      <text>
        <r>
          <rPr>
            <b/>
            <sz val="9"/>
            <color indexed="81"/>
            <rFont val="Tahoma"/>
            <family val="2"/>
          </rPr>
          <t>Lauren Conley:</t>
        </r>
        <r>
          <rPr>
            <sz val="9"/>
            <color indexed="81"/>
            <rFont val="Tahoma"/>
            <family val="2"/>
          </rPr>
          <t xml:space="preserve">
Adjust forumula for Points Awarded based on weight, or create a rubric and enter manually.</t>
        </r>
      </text>
    </comment>
    <comment ref="G98" authorId="0" shapeId="0" xr:uid="{A0F0B3EF-0BBE-4C29-AC30-65A496B0DC39}">
      <text>
        <r>
          <rPr>
            <b/>
            <sz val="9"/>
            <color indexed="81"/>
            <rFont val="Tahoma"/>
            <family val="2"/>
          </rPr>
          <t>Lauren Conley:</t>
        </r>
        <r>
          <rPr>
            <sz val="9"/>
            <color indexed="81"/>
            <rFont val="Tahoma"/>
            <family val="2"/>
          </rPr>
          <t xml:space="preserve">
Adjust the formula to reflect rubric and weights.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tc={B945E58F-AF17-4C1A-BF4C-14FC2EABFFDA}</author>
  </authors>
  <commentList>
    <comment ref="C8" authorId="0" shapeId="0" xr:uid="{B945E58F-AF17-4C1A-BF4C-14FC2EABFFDA}">
      <text>
        <t>[Threaded comment]
Your version of Excel allows you to read this threaded comment; however, any edits to it will get removed if the file is opened in a newer version of Excel. Learn more: https://go.microsoft.com/fwlink/?linkid=870924
Comment:
    Right click check box to copy, paste, and move to remaining cells below</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tc={EEB09E43-8335-4D78-8A13-A4FD35FCF899}</author>
  </authors>
  <commentList>
    <comment ref="S8" authorId="0" shapeId="0" xr:uid="{EEB09E43-8335-4D78-8A13-A4FD35FCF899}">
      <text>
        <t>[Threaded comment]
Your version of Excel allows you to read this threaded comment; however, any edits to it will get removed if the file is opened in a newer version of Excel. Learn more: https://go.microsoft.com/fwlink/?linkid=870924
Comment:
    Cursor in cell D9 &gt; Data tab &gt; data tools &gt; data validation &gt; extend range of cells to add more options &gt; copy and paste D9 to all cells in column D
https://youtu.be/CaD4-5UAK0I?si=sWcsoidPlkNoj5aA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<sst xmlns="http://schemas.openxmlformats.org/spreadsheetml/2006/main" count="1614" uniqueCount="1233">
  <si>
    <t>Subrecipient Name</t>
  </si>
  <si>
    <t>UEI</t>
  </si>
  <si>
    <t>Fiscal Year End</t>
  </si>
  <si>
    <t>Total Federal Expenditures</t>
  </si>
  <si>
    <t>Audit Required (Y/N)</t>
  </si>
  <si>
    <t>Audit/Certification Received Date</t>
  </si>
  <si>
    <t>Source (FAC/Direct)</t>
  </si>
  <si>
    <t>Audit Opinion</t>
  </si>
  <si>
    <t>Findings Related to Department Programs (Y/N)</t>
  </si>
  <si>
    <t>Finding Type(s)</t>
  </si>
  <si>
    <t>Program Office Responsible</t>
  </si>
  <si>
    <t>Corrective Action Plan (CAP) Received (Y/N)</t>
  </si>
  <si>
    <t>CAP Review Date</t>
  </si>
  <si>
    <t>Resolution Actions / Notes</t>
  </si>
  <si>
    <t>Questioned Costs Identified ($)</t>
  </si>
  <si>
    <t>Repayment Required (Y/N)</t>
  </si>
  <si>
    <t>Resolution Date</t>
  </si>
  <si>
    <t>Status (Open / Closed)</t>
  </si>
  <si>
    <t>Follow-Up / Next Steps</t>
  </si>
  <si>
    <t>Finding Number</t>
  </si>
  <si>
    <t>Audit Tracking Log</t>
  </si>
  <si>
    <t>Unmodified</t>
  </si>
  <si>
    <t>Qualified</t>
  </si>
  <si>
    <t>Adverse</t>
  </si>
  <si>
    <t>Disclaimer</t>
  </si>
  <si>
    <t>N/A (Certification Only)</t>
  </si>
  <si>
    <t>Yes</t>
  </si>
  <si>
    <t>No</t>
  </si>
  <si>
    <t>Completed by Program Office</t>
  </si>
  <si>
    <t>Subrecipient Name / UEI:</t>
  </si>
  <si>
    <t>Enter the legal name and Unique Entity Identifier (from SAM.gov).</t>
  </si>
  <si>
    <t>Fiscal Year End:</t>
  </si>
  <si>
    <t>Record the subrecipient’s fiscal year end date (month/day/year).</t>
  </si>
  <si>
    <t>Total Federal Expenditures:</t>
  </si>
  <si>
    <t>From the subrecipient’s SEFA or certification letter; determines whether a Single Audit is required.</t>
  </si>
  <si>
    <t>Audit Required (Y/N):</t>
  </si>
  <si>
    <t>Indicate “Y” if expenditures ≥ $1,000,000; otherwise record “N” and obtain a certification letter.</t>
  </si>
  <si>
    <t>Audit/Certification Received Date:</t>
  </si>
  <si>
    <t>Date the audit report or certification letter was received by FAB.</t>
  </si>
  <si>
    <t>Source (FAC/Direct):</t>
  </si>
  <si>
    <t>Audit Opinion:</t>
  </si>
  <si>
    <t>Record the auditor’s opinion (Unmodified, Qualified, Adverse, Disclaimer).</t>
  </si>
  <si>
    <t>Findings Related to Department Programs (Y/N):</t>
  </si>
  <si>
    <t>Indicate whether any findings specifically relate to your Department’s Federal programs.</t>
  </si>
  <si>
    <t>Finding Type(s):</t>
  </si>
  <si>
    <t>Program Office Responsible:</t>
  </si>
  <si>
    <t>Identify the office managing the related grant program.</t>
  </si>
  <si>
    <t>Corrective Action Plan (CAP) Received (Y/N):</t>
  </si>
  <si>
    <t>Indicate if the subrecipient provided a CAP.</t>
  </si>
  <si>
    <t>CAP Review Date:</t>
  </si>
  <si>
    <t>Date the Program Office reviewed and approved or requested revisions to the CAP.</t>
  </si>
  <si>
    <t>Resolution Actions / Notes:</t>
  </si>
  <si>
    <t>Summarize actions taken (e.g., documentation verified, repayment received, policy revised, training completed).</t>
  </si>
  <si>
    <t>Questioned Costs Identified ($):</t>
  </si>
  <si>
    <t>Enter total dollar amount of questioned costs, if applicable.</t>
  </si>
  <si>
    <t>Repayment Required (Y/N):</t>
  </si>
  <si>
    <t>Indicate whether repayment or financial adjustment was required.</t>
  </si>
  <si>
    <t>Resolution Date:</t>
  </si>
  <si>
    <t>Date the finding was officially resolved or closed by the Program Office.</t>
  </si>
  <si>
    <t>Status (Open / Closed):</t>
  </si>
  <si>
    <t>“Open” if still under review or awaiting action; “Closed” once all corrective actions verified.</t>
  </si>
  <si>
    <t>Follow-Up / Next Steps:</t>
  </si>
  <si>
    <t>Note if additional monitoring, technical assistance, or re-evaluation is required in the next fiscal year.</t>
  </si>
  <si>
    <t>Column Header</t>
  </si>
  <si>
    <t>Instructions</t>
  </si>
  <si>
    <r>
      <t xml:space="preserve">List applicable categories: </t>
    </r>
    <r>
      <rPr>
        <i/>
        <sz val="11"/>
        <color theme="1"/>
        <rFont val="Calibri"/>
        <family val="2"/>
      </rPr>
      <t>Material Weakness, Significant Deficiency, Questioned Cost, Compliance Finding, etc.</t>
    </r>
  </si>
  <si>
    <t>Note whether obtained from the Federal Audit Clearinghouse (FAC) or directly from the subrecipient.</t>
  </si>
  <si>
    <t>Responsible Office</t>
  </si>
  <si>
    <t>FAB</t>
  </si>
  <si>
    <t>Program</t>
  </si>
  <si>
    <t>Instructions for Completing the Audit Tracking Log</t>
  </si>
  <si>
    <t>The Audit Tracking Log should be reviewed quarterly to identify overdue audits or unresolved findings.</t>
  </si>
  <si>
    <t>Material Weakness</t>
  </si>
  <si>
    <t xml:space="preserve">Significant Deficiency </t>
  </si>
  <si>
    <t>Material Noncompliance</t>
  </si>
  <si>
    <t>Noncompliance</t>
  </si>
  <si>
    <t>Questioned Costs</t>
  </si>
  <si>
    <t>Combination of Types</t>
  </si>
  <si>
    <t>Date FAB Review Checklist Completed:</t>
  </si>
  <si>
    <t>Date the FAB Subrecipient Audit Review Checklist was completed.</t>
  </si>
  <si>
    <t>Technical assistance needs documented</t>
  </si>
  <si>
    <t>Corrective action plan required (if applicable)</t>
  </si>
  <si>
    <t>Deficiencies or concerns identified</t>
  </si>
  <si>
    <t>Strengths and best practices noted</t>
  </si>
  <si>
    <t>F. Follow-Up &amp; Technical Assistance</t>
  </si>
  <si>
    <t>Supporting documentation available for expenditures and programmatic data</t>
  </si>
  <si>
    <t>Required reports submitted timely and retained</t>
  </si>
  <si>
    <t>Files are organized, complete, and secure</t>
  </si>
  <si>
    <t>E. Documentation &amp; Recordkeeping</t>
  </si>
  <si>
    <t>Environmental or other program-specific requirements addressed</t>
  </si>
  <si>
    <t>Program income, if any, tracked and used correctly</t>
  </si>
  <si>
    <t>Match/cost share requirements verified</t>
  </si>
  <si>
    <t>Confidentiality and data security policies followed</t>
  </si>
  <si>
    <t>Civil rights and nondiscrimination compliance (EEO, ADA, LEP)</t>
  </si>
  <si>
    <t>D. Compliance &amp; Risk Areas</t>
  </si>
  <si>
    <t>Feedback/complaint procedures for clients are documented</t>
  </si>
  <si>
    <t>Services are being provided to intended population</t>
  </si>
  <si>
    <t>Eligibility determination procedures in place and followed</t>
  </si>
  <si>
    <t>Progress toward performance targets is documented</t>
  </si>
  <si>
    <t>Performance data is accurate, complete, and timely</t>
  </si>
  <si>
    <t>Data collection systems reviewed (attendance logs, service delivery records, outcome tracking)</t>
  </si>
  <si>
    <t>Deviations are explained and approved if needed</t>
  </si>
  <si>
    <t>Milestones and deliverables on track</t>
  </si>
  <si>
    <t>Activities being implemented match approved scope/work plan</t>
  </si>
  <si>
    <t>C. Programmatic Performance</t>
  </si>
  <si>
    <t>Contracts include required flow-down provisions</t>
  </si>
  <si>
    <t>Monitoring procedures in place for lower-tier subrecipients/contractors</t>
  </si>
  <si>
    <t>Conflict of interest policies applied to procurement</t>
  </si>
  <si>
    <t>Evidence of competitive procurement or justification for sole source</t>
  </si>
  <si>
    <t>Procurement policies comply with federal/state requirements</t>
  </si>
  <si>
    <t>Indirect cost rate agreement on file (if applicable)</t>
  </si>
  <si>
    <t>Budget categories align with approved budget</t>
  </si>
  <si>
    <t>Expenditures are allowable, allocable, reasonable, and consistent with 2 CFR 200</t>
  </si>
  <si>
    <t>Reconciliations are performed regularly</t>
  </si>
  <si>
    <t>Expenditures are supported with invoices, receipts, or payroll records</t>
  </si>
  <si>
    <t>Accounting system allows tracking of grant funds separately</t>
  </si>
  <si>
    <t>B. Financial &amp; Administrative Controls</t>
  </si>
  <si>
    <t>Required certifications and assurances are documented</t>
  </si>
  <si>
    <t>Compliance with special conditions (if any) verified</t>
  </si>
  <si>
    <t>Subaward agreement on file, signed, and current</t>
  </si>
  <si>
    <t>Record retention policies comply with federal/state requirements</t>
  </si>
  <si>
    <t>Personnel policies documented (hiring, timekeeping, conflict of interest)</t>
  </si>
  <si>
    <t>Written financial management policies in place (cash management, internal controls, procurement)</t>
  </si>
  <si>
    <t>Board oversight documented (meeting minutes, policies)</t>
  </si>
  <si>
    <t>Roles and responsibilities for grant management are clearly assigned</t>
  </si>
  <si>
    <t>Organizational chart available and up to date</t>
  </si>
  <si>
    <t>A. Administrative &amp; Governance</t>
  </si>
  <si>
    <t>Comments</t>
  </si>
  <si>
    <t>Compliant (Yes/No)</t>
  </si>
  <si>
    <t>Checklist Item</t>
  </si>
  <si>
    <t>Section</t>
  </si>
  <si>
    <t>Dates Monitoring Conducted:</t>
  </si>
  <si>
    <t>Reviewed by:</t>
  </si>
  <si>
    <t>Subrecipient:</t>
  </si>
  <si>
    <t>Completed by:</t>
  </si>
  <si>
    <t>Monitoring Checklist</t>
  </si>
  <si>
    <r>
      <t>Note:</t>
    </r>
    <r>
      <rPr>
        <sz val="11"/>
        <color theme="1"/>
        <rFont val="Aptos Narrow"/>
        <family val="2"/>
        <scheme val="minor"/>
      </rPr>
      <t xml:space="preserve"> Monitoring plans are </t>
    </r>
    <r>
      <rPr>
        <b/>
        <sz val="11"/>
        <color theme="1"/>
        <rFont val="Aptos Narrow"/>
        <family val="2"/>
        <scheme val="minor"/>
      </rPr>
      <t>living documents</t>
    </r>
    <r>
      <rPr>
        <sz val="11"/>
        <color theme="1"/>
        <rFont val="Aptos Narrow"/>
        <family val="2"/>
        <scheme val="minor"/>
      </rPr>
      <t xml:space="preserve"> and should be updated as new information becomes available. Adjustments to the scope, frequency, or type of monitoring are expected when risk conditions change during the year. Examples include new audit findings, staff turnover, performance concerns, or major funding changes. All revisions should be documented and approved to ensure the monitoring plan remains current and risk-responsive.</t>
    </r>
  </si>
  <si>
    <t>• Notes from technical assistance provided</t>
  </si>
  <si>
    <t>• Technical assistance to establish systems and documentation practices</t>
  </si>
  <si>
    <t>• Early desk review record</t>
  </si>
  <si>
    <t>• Early review of first quarter expenditures and reporting</t>
  </si>
  <si>
    <t>• Orientation documentation</t>
  </si>
  <si>
    <t>Within first 3 months of award; follow-up as needed</t>
  </si>
  <si>
    <t>• Orientation and training on grant requirements</t>
  </si>
  <si>
    <t>New Subrecipient</t>
  </si>
  <si>
    <t>• Frequent technical assistance follow-up</t>
  </si>
  <si>
    <t>• Development and tracking of corrective action plans</t>
  </si>
  <si>
    <t>• Quarterly desk reviews of expenditures and reports</t>
  </si>
  <si>
    <t>• CAP follow-up and closure documentation</t>
  </si>
  <si>
    <t>• Interviews with key fiscal and program staff</t>
  </si>
  <si>
    <t>• Corrective action plan (CAP)</t>
  </si>
  <si>
    <t>• Review of financial records, payroll, and procurement files</t>
  </si>
  <si>
    <t>• On-site monitoring report</t>
  </si>
  <si>
    <t>Quarterly or more frequently</t>
  </si>
  <si>
    <t>• Full on-site or virtual monitoring visit annually</t>
  </si>
  <si>
    <t>High Risk</t>
  </si>
  <si>
    <t>• Targeted technical assistance as needed</t>
  </si>
  <si>
    <t>• Virtual or limited on-site review every 2–3 years</t>
  </si>
  <si>
    <t>• Evidence of corrective action follow-up</t>
  </si>
  <si>
    <t>• Verification of corrective actions from prior findings</t>
  </si>
  <si>
    <t>• Monitoring summary report</t>
  </si>
  <si>
    <t>• Review of selected supporting documentation</t>
  </si>
  <si>
    <t>• Desk review documentation</t>
  </si>
  <si>
    <t>Semiannual</t>
  </si>
  <si>
    <t>• Desk review of quarterly or semiannual reports</t>
  </si>
  <si>
    <t>Moderate Risk</t>
  </si>
  <si>
    <t>• Technical assistance on request</t>
  </si>
  <si>
    <t>• Periodic check-ins via email or phone</t>
  </si>
  <si>
    <t>• Notes from communications or technical assistance</t>
  </si>
  <si>
    <t>• Verification of SAM.gov registration and UEI status</t>
  </si>
  <si>
    <t>• Audit review log</t>
  </si>
  <si>
    <t>• Review of Single Audit report or audit certification letter</t>
  </si>
  <si>
    <t>• Completed desk review checklist</t>
  </si>
  <si>
    <t>Annual or as needed</t>
  </si>
  <si>
    <t>• Annual desk review of financial and performance reports</t>
  </si>
  <si>
    <t>Low Risk</t>
  </si>
  <si>
    <t>Documentation Requirements</t>
  </si>
  <si>
    <t>Frequency/Timing</t>
  </si>
  <si>
    <t>Monitoring Activities</t>
  </si>
  <si>
    <t>Risk Level</t>
  </si>
  <si>
    <t>This matrix provides general rules of thumb for determining the nature, timing, and extent of subrecipient monitoring activities based on the assessed risk level. This matrix should be used as a guide when developing the annual subrecipient monitoring plan. The intensity of monitoring should reflect both the subrecipient's overall risk rating and the significance of indivdiual risk drivers identified in the annual risk assessment.</t>
  </si>
  <si>
    <t>Subrecipient Monitoring Matrix</t>
  </si>
  <si>
    <t>Self-Assessment</t>
  </si>
  <si>
    <t>Desk Review</t>
  </si>
  <si>
    <t>On-Site Visit</t>
  </si>
  <si>
    <t>Technical Assistance</t>
  </si>
  <si>
    <t>Review of Q4 Performance Report</t>
  </si>
  <si>
    <t>Review of Q4 Financial Report</t>
  </si>
  <si>
    <t>Review of Q3 Performance Report</t>
  </si>
  <si>
    <t>Review of Q3 Financial Report</t>
  </si>
  <si>
    <t>Review of Q2 Performance Report</t>
  </si>
  <si>
    <t>Review of Q2 Financial Report</t>
  </si>
  <si>
    <t>Review of Q1 Performance Report</t>
  </si>
  <si>
    <t>Review of Q1 Financial Report</t>
  </si>
  <si>
    <t>Do Any Findings Require Adjustment to Agency's Records?</t>
  </si>
  <si>
    <t>Corrective Actions Completed</t>
  </si>
  <si>
    <t>Mgmt Letter Issued</t>
  </si>
  <si>
    <t>Findings?</t>
  </si>
  <si>
    <t>Date Completed</t>
  </si>
  <si>
    <t>Review to be Completed by</t>
  </si>
  <si>
    <t>Report Due Date</t>
  </si>
  <si>
    <t>Assigned Staff</t>
  </si>
  <si>
    <t>Monitoring Activity</t>
  </si>
  <si>
    <t>Subrecipient</t>
  </si>
  <si>
    <t>To be completed as monitoring is conducted</t>
  </si>
  <si>
    <t>Plan to be completed at or before the start of the fiscal year</t>
  </si>
  <si>
    <t>Date:</t>
  </si>
  <si>
    <t>Fiscal Year:</t>
  </si>
  <si>
    <t>Prepared by:</t>
  </si>
  <si>
    <t xml:space="preserve">Division: </t>
  </si>
  <si>
    <t>Monitoring Plan</t>
  </si>
  <si>
    <t>Appointing Authority: Name, Date</t>
  </si>
  <si>
    <t>High-risk subrecipient award approved by</t>
  </si>
  <si>
    <t>Please provide a written justification for why it is in the State's best interest to award a grant to an organization that is considered high-risk.</t>
  </si>
  <si>
    <t>Grant Title/Description</t>
  </si>
  <si>
    <t>Grant Number</t>
  </si>
  <si>
    <t>Organization Name</t>
  </si>
  <si>
    <t>Justification for issuing award to high-risk subrecipient</t>
  </si>
  <si>
    <t>Assessor 3: Name, Date</t>
  </si>
  <si>
    <t>Federal Compliance - Assessor 2: Name, Date</t>
  </si>
  <si>
    <t>Project Manager - Assessor 1: Name, Date</t>
  </si>
  <si>
    <t>2 CFR 200.303</t>
  </si>
  <si>
    <t>For more information see:</t>
  </si>
  <si>
    <t>The subrecipient must maintain standard operating procedures, administrative manuals, organizational charts, or other documentation that provide reasonable assurance that the subrecipient is managing the Federal award in compliance with Federal statutes, regulations, and the terms and conditions of the Federal award.</t>
  </si>
  <si>
    <t>Pre-award risk assessment completed by</t>
  </si>
  <si>
    <t>2 CFR 200.334</t>
  </si>
  <si>
    <t>Note: All additional requirements imposed by the pass-through entity, including reporting frequency, check-in frequency, and other requirements listed above, must be specified in the grant award document. These monitoring levels will remain in effect until the granting agency feels it may be modified.</t>
  </si>
  <si>
    <t>Cross walk with state procurement</t>
  </si>
  <si>
    <t>Uniform Guidance Citation for Requirements</t>
  </si>
  <si>
    <t>2 CFR 200.318(c)</t>
  </si>
  <si>
    <t>Follow up with the subrecipient to ensure they implement the following written policies to comply with the terms of the federal award.   Request copies of the missing policies for the file to validate compliance with the federal regulations.</t>
  </si>
  <si>
    <t>Subrecipients must maintain written standards of conduct preventing conflicts of interest as part of their procurement policy.</t>
  </si>
  <si>
    <t>Missing Policies and Procedures</t>
  </si>
  <si>
    <t>2 CFR 200.318-327</t>
  </si>
  <si>
    <t>Additional Requirements</t>
  </si>
  <si>
    <t>Check-In Frequency</t>
  </si>
  <si>
    <t>3. Follow appropriate methods for micro purchases (&lt;$10,000), small purchases (&lt;$250,000) and formal purchases.</t>
  </si>
  <si>
    <t>Monitoring Requirements</t>
  </si>
  <si>
    <t>2. Require procurement transactions be conducted in a manner providing full and open competition.</t>
  </si>
  <si>
    <t>1. Consider the most economical purchase option</t>
  </si>
  <si>
    <t>Subrecipients must have and use documented procurement procedures for the acquisition of property or services under the Federal subaward. These procedures must:</t>
  </si>
  <si>
    <t>Risk Score</t>
  </si>
  <si>
    <t>Risk Rating</t>
  </si>
  <si>
    <t>2 CFR 200 Subpart E</t>
  </si>
  <si>
    <t>2 CFR 200.305</t>
  </si>
  <si>
    <t>2 CFR 200.302</t>
  </si>
  <si>
    <t>Subrecipients must have written procedures for implementing federal payment requirements (200.305) and determining cost allowability (Subpart E). Written procedures for determining cost allowability should include or supplement employee compensation and travel policies if the subrecipient will pay employees or travel expenses through the Federal award.</t>
  </si>
  <si>
    <r>
      <t xml:space="preserve">Significant Changes: </t>
    </r>
    <r>
      <rPr>
        <sz val="9"/>
        <rFont val="Aptos Narrow"/>
        <family val="2"/>
        <scheme val="minor"/>
      </rPr>
      <t>Changes in key staff for both grant compliance and performance.</t>
    </r>
  </si>
  <si>
    <r>
      <rPr>
        <b/>
        <sz val="9"/>
        <rFont val="Aptos Narrow"/>
        <family val="2"/>
        <scheme val="minor"/>
      </rPr>
      <t>Minor Changes:</t>
    </r>
    <r>
      <rPr>
        <sz val="9"/>
        <rFont val="Aptos Narrow"/>
        <family val="2"/>
        <scheme val="minor"/>
      </rPr>
      <t xml:space="preserve"> Changes in support staff or a change in one key staff member.</t>
    </r>
  </si>
  <si>
    <t>Points Awarded</t>
  </si>
  <si>
    <t>Answer</t>
  </si>
  <si>
    <t>Policies and Procedures*</t>
  </si>
  <si>
    <t>Changes in key staffing may impact the effectiveness of grant and subrecipient compliance. The key staff responsible for compliance may include financial staff, such as a CFO, Controller, Treasurer, or Accountant; and the key staff responsible for performance may include municipal administrators or program managers. Use the following criteria when assessing a subrecipient's staffing changes.</t>
  </si>
  <si>
    <t>If staff will be required to track their time associated with the award, does the subrecipient have a system in place that will account for 100% of each employee's time?</t>
  </si>
  <si>
    <r>
      <rPr>
        <b/>
        <sz val="9"/>
        <color theme="1"/>
        <rFont val="Aptos Narrow"/>
        <family val="2"/>
        <scheme val="minor"/>
      </rPr>
      <t xml:space="preserve">Severe: </t>
    </r>
    <r>
      <rPr>
        <sz val="9"/>
        <color theme="1"/>
        <rFont val="Aptos Narrow"/>
        <family val="2"/>
        <scheme val="minor"/>
      </rPr>
      <t>Known or suspected legal violations, including fraud, theft, embezzlement, forgery, or material weaknesses in financial reports or audits; repeated cross-cutting findings that are indicative of systemic policy failures.</t>
    </r>
  </si>
  <si>
    <t>Accounting</t>
  </si>
  <si>
    <t>Does the prime recipient believe that the corrective actions taken were sufficient?</t>
  </si>
  <si>
    <r>
      <t>Moderate:</t>
    </r>
    <r>
      <rPr>
        <sz val="9"/>
        <rFont val="Aptos Narrow"/>
        <family val="2"/>
        <scheme val="minor"/>
      </rPr>
      <t xml:space="preserve"> Cross-cutting findings that are indicative of systemic policy shortcomings, such as for internal controls, during previous monitoring; repeated programmatic monitoring findings; significant deficiencies in financial reports.</t>
    </r>
  </si>
  <si>
    <r>
      <t xml:space="preserve">Minor: </t>
    </r>
    <r>
      <rPr>
        <sz val="9"/>
        <rFont val="Aptos Narrow"/>
        <family val="2"/>
        <scheme val="minor"/>
      </rPr>
      <t>Programmatic monitoring findings that are not indicative of systemic policy shortcomings.</t>
    </r>
  </si>
  <si>
    <t>Use the following parameters when assessing the significance of previous award violations.</t>
  </si>
  <si>
    <t>Refer to the Audit for this question</t>
  </si>
  <si>
    <t>Single Audit Findings</t>
  </si>
  <si>
    <r>
      <t xml:space="preserve">Real Property: </t>
    </r>
    <r>
      <rPr>
        <sz val="9"/>
        <color theme="1"/>
        <rFont val="Aptos Narrow"/>
        <family val="2"/>
        <scheme val="minor"/>
      </rPr>
      <t xml:space="preserve">Land, including </t>
    </r>
    <r>
      <rPr>
        <u/>
        <sz val="9"/>
        <color theme="1"/>
        <rFont val="Aptos Narrow"/>
        <family val="2"/>
        <scheme val="minor"/>
      </rPr>
      <t>land improvements</t>
    </r>
    <r>
      <rPr>
        <sz val="9"/>
        <color theme="1"/>
        <rFont val="Aptos Narrow"/>
        <family val="2"/>
        <scheme val="minor"/>
      </rPr>
      <t>, structures and appurtenances, but excluding moveable machinery and equipment.</t>
    </r>
  </si>
  <si>
    <r>
      <rPr>
        <b/>
        <sz val="9"/>
        <color theme="1"/>
        <rFont val="Aptos Narrow"/>
        <family val="2"/>
        <scheme val="minor"/>
      </rPr>
      <t>Equipment</t>
    </r>
    <r>
      <rPr>
        <sz val="9"/>
        <color theme="1"/>
        <rFont val="Aptos Narrow"/>
        <family val="2"/>
        <scheme val="minor"/>
      </rPr>
      <t xml:space="preserve">: Tangible personal property (including information technology) that has a useful life of more than one year </t>
    </r>
    <r>
      <rPr>
        <i/>
        <sz val="9"/>
        <color theme="1"/>
        <rFont val="Aptos Narrow"/>
        <family val="2"/>
        <scheme val="minor"/>
      </rPr>
      <t>and</t>
    </r>
    <r>
      <rPr>
        <sz val="9"/>
        <color theme="1"/>
        <rFont val="Aptos Narrow"/>
        <family val="2"/>
        <scheme val="minor"/>
      </rPr>
      <t xml:space="preserve"> a per-unit acquisition cost of at least $5,000.</t>
    </r>
  </si>
  <si>
    <t xml:space="preserve"> Programs that involve real property, or equipment have more significant monitoring requirements, which increases the risk of non-compliance. Uniform Guidance defines these as follows.</t>
  </si>
  <si>
    <t>- Uses multiple sources of federal funds</t>
  </si>
  <si>
    <t>- Is further subcontracted out by the subrecipient</t>
  </si>
  <si>
    <t>- Requires various types of program reports</t>
  </si>
  <si>
    <t>- Requires matching funds or maintenance of effort</t>
  </si>
  <si>
    <t>- Must adhere to regulations or complex program requirements</t>
  </si>
  <si>
    <t>Subrecipient Experience</t>
  </si>
  <si>
    <t>Will the subrecipient purchase real property, or equipment, for this program?</t>
  </si>
  <si>
    <t xml:space="preserve">Programs with complex compliance requirements have a higher risk of non-compliance. In your determination consider whether the program has complex grant requirements. The following are some examples of reasons a program would be considered more complex: </t>
  </si>
  <si>
    <t>Rate the complexity of the program.</t>
  </si>
  <si>
    <r>
      <rPr>
        <b/>
        <sz val="9"/>
        <rFont val="Aptos Narrow"/>
        <family val="2"/>
        <scheme val="minor"/>
      </rPr>
      <t>Large:</t>
    </r>
    <r>
      <rPr>
        <sz val="9"/>
        <rFont val="Aptos Narrow"/>
        <family val="2"/>
        <scheme val="minor"/>
      </rPr>
      <t xml:space="preserve"> &gt;$250,000</t>
    </r>
  </si>
  <si>
    <r>
      <rPr>
        <b/>
        <sz val="9"/>
        <rFont val="Aptos Narrow"/>
        <family val="2"/>
        <scheme val="minor"/>
      </rPr>
      <t xml:space="preserve"> Medium:</t>
    </r>
    <r>
      <rPr>
        <sz val="9"/>
        <rFont val="Aptos Narrow"/>
        <family val="2"/>
        <scheme val="minor"/>
      </rPr>
      <t xml:space="preserve"> $25,000 to $250,000</t>
    </r>
  </si>
  <si>
    <r>
      <rPr>
        <b/>
        <sz val="9"/>
        <rFont val="Aptos Narrow"/>
        <family val="2"/>
        <scheme val="minor"/>
      </rPr>
      <t>Small:</t>
    </r>
    <r>
      <rPr>
        <sz val="9"/>
        <rFont val="Aptos Narrow"/>
        <family val="2"/>
        <scheme val="minor"/>
      </rPr>
      <t xml:space="preserve"> &lt;$25,000</t>
    </r>
  </si>
  <si>
    <t>Rate the size of the award.</t>
  </si>
  <si>
    <t>Use the following cutoffs when assessing award size.</t>
  </si>
  <si>
    <t>Program and Award</t>
  </si>
  <si>
    <t>Risk Assessment</t>
  </si>
  <si>
    <t>https://sam.gov/content/duns-uei</t>
  </si>
  <si>
    <t>The subrecipient applicant should provide its UEI number on application materials.</t>
  </si>
  <si>
    <r>
      <t>Does the organization have a</t>
    </r>
    <r>
      <rPr>
        <b/>
        <sz val="9"/>
        <color theme="1"/>
        <rFont val="Aptos Narrow"/>
        <family val="2"/>
        <scheme val="minor"/>
      </rPr>
      <t xml:space="preserve"> UEI</t>
    </r>
    <r>
      <rPr>
        <sz val="9"/>
        <color theme="1"/>
        <rFont val="Aptos Narrow"/>
        <family val="2"/>
        <scheme val="minor"/>
      </rPr>
      <t>?</t>
    </r>
  </si>
  <si>
    <t>https://osaconnect.osa.nm.gov/auditReportSearch.html</t>
  </si>
  <si>
    <r>
      <t xml:space="preserve">Is the organization currently delinquent in submission of the </t>
    </r>
    <r>
      <rPr>
        <b/>
        <sz val="9"/>
        <color theme="1"/>
        <rFont val="Aptos Narrow"/>
        <family val="2"/>
        <scheme val="minor"/>
      </rPr>
      <t>Single Audit Report</t>
    </r>
    <r>
      <rPr>
        <sz val="9"/>
        <color theme="1"/>
        <rFont val="Aptos Narrow"/>
        <family val="2"/>
        <scheme val="minor"/>
      </rPr>
      <t xml:space="preserve"> for any of the past three years?</t>
    </r>
  </si>
  <si>
    <t xml:space="preserve">For State &amp; Local Government See: </t>
  </si>
  <si>
    <t>http://www.fac.gov/</t>
  </si>
  <si>
    <t xml:space="preserve">fiscal year.  Review annual copy of audit  at :  </t>
  </si>
  <si>
    <t xml:space="preserve">This is a mandatory report that details all federal grants for a non- profit, or government entity for their </t>
  </si>
  <si>
    <t>Result</t>
  </si>
  <si>
    <t>Question</t>
  </si>
  <si>
    <t>https://sam.gov/content/exclusions</t>
  </si>
  <si>
    <t>Eligibility</t>
  </si>
  <si>
    <t>Check Federal debarment on the System for Award Management (SAM) Exclusions list or through written certification from the subrecipient.</t>
  </si>
  <si>
    <t>Entity Type</t>
  </si>
  <si>
    <t>2 CFR 200.501(h)</t>
  </si>
  <si>
    <t>Entity Name</t>
  </si>
  <si>
    <t>Please enter a value or select from the options in the dropdown list for each highlighted cell.</t>
  </si>
  <si>
    <t>For-profit entities are exempt from single audit requirements. The pass-through entity must establish compliance requirements in the for-profit entity's grant agreement. These requirements may include: pre-award audits, subrecipient monitoring, and post-award audits.</t>
  </si>
  <si>
    <t>Entity Type: For-Profit</t>
  </si>
  <si>
    <t>Draft - 2026</t>
  </si>
  <si>
    <t>This section outlines the state and federal requirements motivating the questions in this subrecipient risk assessment tool. It also includes where to identify and how to interpret information required to complete the tool.</t>
  </si>
  <si>
    <t>What Should You Look For?</t>
  </si>
  <si>
    <t>Subrecipient Pre-Award Risk Assessment Tool</t>
  </si>
  <si>
    <t>Subrecipient Agreement Execution and Award Flowchart</t>
  </si>
  <si>
    <t xml:space="preserve">Identify who is responsible </t>
  </si>
  <si>
    <t>Criteria</t>
  </si>
  <si>
    <t>General Instructions</t>
  </si>
  <si>
    <t>Complete the top section of the Checklist with the information related to the subrecipient audit report under review.
Upon completion, initial and date the Checklist in the Prepared by boxes. If deficiencies are noted, forward the Checklist to the Supervisor for review.</t>
  </si>
  <si>
    <t>Audit report covers the correct fiscal year.</t>
  </si>
  <si>
    <t>Verify that the audit report period matches the subrecipient’s fiscal year end recorded in the Department’s grant files or subaward agreement.</t>
  </si>
  <si>
    <t>The audit should cover the full fiscal year in which Federal funds were expended.</t>
  </si>
  <si>
    <t>If the report covers a different period (e.g., calendar year or partial year), confirm whether the subrecipient operates on a different fiscal cycle and document that explanation in the notes section.</t>
  </si>
  <si>
    <t>If the audit period does not include the months when grant expenditures occurred, contact the subrecipient for clarification or request the correct audit report.</t>
  </si>
  <si>
    <t>Report was obtained from the Federal Audit Clearinghouse or directly from the subrecipient.</t>
  </si>
  <si>
    <t>First, search the Federal Audit Clearinghouse (FAC) at https://fac.gov using the subrecipient’s Unique Entity ID (UEI) or name.</t>
  </si>
  <si>
    <t>If the audit is not posted in the FAC (for example, because the subrecipient is below the threshold or has not yet uploaded), request the report directly from the subrecipient.</t>
  </si>
  <si>
    <t>Ensure that the report received directly from the subrecipient includes the auditor’s signature, date of report, and all required components.</t>
  </si>
  <si>
    <t>Record the source of receipt (FAC or direct submission) in the checklist and in the Audit Tracking Log.</t>
  </si>
  <si>
    <t>The subrecipient’s Schedule of Expenditures of Federal Awards (SEFA) includes the Department’s Federal programs with the correct ALN/FAIN.</t>
  </si>
  <si>
    <t>Review the SEFA section of the audit report.</t>
  </si>
  <si>
    <t>Confirm that the Assistance Listing Number (ALN) and Federal Award Identification Number (FAIN) match those listed in the Department’s records and subaward agreement.</t>
  </si>
  <si>
    <t>Ensure the program name, Federal agency, and amount expended are clearly listed.</t>
  </si>
  <si>
    <t>If discrepancies exist (e.g., incorrect ALN, missing FAIN, or significantly different expenditure totals), note the variance and forward it to the Program Office for review and resolution.</t>
  </si>
  <si>
    <t>If the Department’s award is missing from the SEFA entirely, immediately contact the subrecipient for clarification and document the follow-up.</t>
  </si>
  <si>
    <t>Audit filed and logged in the Audit Tracking Log.</t>
  </si>
  <si>
    <t>Once the review is complete, ensure that the audit report or certification letter is saved in the Department’s audit files (electronic or physical).</t>
  </si>
  <si>
    <t>Update the Audit Tracking Log with all relevant data.</t>
  </si>
  <si>
    <t>Subrecipient Name:</t>
  </si>
  <si>
    <t>Subrecipient Fiscal Year End:</t>
  </si>
  <si>
    <t>Audit Type:</t>
  </si>
  <si>
    <t>Audit Received From:</t>
  </si>
  <si>
    <t>Yes / No / N/A</t>
  </si>
  <si>
    <t>Report was obtained from the Federal Audit Clearinghouse or directly from subrecipient.</t>
  </si>
  <si>
    <t>The subrecipient's Schedule of Expenditures of Federal Awards (SEFA) includes the Department's Federal programs with the correct ALN/FAIN.</t>
  </si>
  <si>
    <t>Duties &amp; Delegation</t>
  </si>
  <si>
    <t>Completed by [Grant Management Bureau]</t>
  </si>
  <si>
    <t>STATE OF NEW MEXICO</t>
  </si>
  <si>
    <t>ENERGY, MINERALS AND NATURAL RESOURCES DEPARTMENT</t>
  </si>
  <si>
    <t>FINANCIAL CAPABILITY QUESTIONNAIRE</t>
  </si>
  <si>
    <t>1.Legal Name of Organization:2.Authorized Representative’s Name and Title:3.Address:City: State: ZIP:</t>
  </si>
  <si>
    <t>5.Email:</t>
  </si>
  <si>
    <t>7.Years Established:</t>
  </si>
  <si>
    <t>9.Tax ID Number:</t>
  </si>
  <si>
    <t>11. NM Share Vendor ID:</t>
  </si>
  <si>
    <t>4.Contact Phone:6.Type of Organization:8.NM BTIN:10.SAM.gov UEI:12.Approximate Number of Employees:</t>
  </si>
  <si>
    <t>Full Time Paid Part Time Paid Volunteer Full Time Volunteer Part Time</t>
  </si>
  <si>
    <t>Adequate accounting systems, whether manual or automated, should meet the following criteria as outlined</t>
  </si>
  <si>
    <t>in the Office of Management and Budget’s (OMB) Circular of Uniform Administrative Requirements, Cost</t>
  </si>
  <si>
    <t>Principles, and Audit Requirements found in 2 CFR Part 200.</t>
  </si>
  <si>
    <t>1. Accounting records should provide information needed to adequately identify the receipt of funds</t>
  </si>
  <si>
    <t>under each grant awarded and the expenditure of funds for each grant.</t>
  </si>
  <si>
    <t>2. Entries in accounting records should refer to subsidiary records and/or documentation which</t>
  </si>
  <si>
    <t>support the entry and which can be readily located.</t>
  </si>
  <si>
    <t>3. The accounting system should provide accurate and current financial reporting information.</t>
  </si>
  <si>
    <t>4. The accounting system should be integrated with an adequate system of internal controls to</t>
  </si>
  <si>
    <t>safeguard the funds and assets covered, check the accuracy and reliability of accounting data,</t>
  </si>
  <si>
    <t>promote operational efficiency, and encourage adherence to prescribed management policies.</t>
  </si>
  <si>
    <t>13. Has any Government Agency rendered an official written opinion concerning the</t>
  </si>
  <si>
    <t>adequacy of the accounting system for the collection, identification and allocation of</t>
  </si>
  <si>
    <t>costs under federal contracts/grants?</t>
  </si>
  <si>
    <t>14. If yes, provide name and address of Agency performing review - Attach a copy of</t>
  </si>
  <si>
    <t>the latest review and any subsequent correspondence, clearance documents, etc.</t>
  </si>
  <si>
    <t>15. Has any Federal or State agency designated your organization as anything other</t>
  </si>
  <si>
    <t>than low risk?</t>
  </si>
  <si>
    <t>16. If applicable, has your organization updated all relevant performance and integrity</t>
  </si>
  <si>
    <t>information in SAM.gov as required by 2 CFR 200 Appendix XII?</t>
  </si>
  <si>
    <t>17. Which of the following best describes your accounting system?</t>
  </si>
  <si>
    <t>18. Does the accounting system identify the receipt and expenditure of program funds</t>
  </si>
  <si>
    <t>separately for each grant?</t>
  </si>
  <si>
    <t>19. Does the accounting system provide for the recording of expenditures for each</t>
  </si>
  <si>
    <t>grant/contract by budget cost categories shown in the approved budget?</t>
  </si>
  <si>
    <t>20. Does the accounting system provide for the recording of cost sharing or match for</t>
  </si>
  <si>
    <t>each grant with adequate supporting documentation?</t>
  </si>
  <si>
    <t>21. Are time distribution records maintained for each employee that specifically identify</t>
  </si>
  <si>
    <t>effort charged to a particular grant or cost objective?</t>
  </si>
  <si>
    <t>22. Does the accounting/financial system include budgetary controls to preclude</t>
  </si>
  <si>
    <t>incurring obligations or costs in excess of total funds available for a grant?</t>
  </si>
  <si>
    <t>23. Does the accounting/financial system include budgetary controls to preclude</t>
  </si>
  <si>
    <t>incurring obligations or costs in excess of total funds available for a budget cost</t>
  </si>
  <si>
    <t>category (e.g. Personnel, Travel, etc.)?</t>
  </si>
  <si>
    <t>24. Is your organization generally familiar with the existing regulation and guidelines</t>
  </si>
  <si>
    <t>containing the Cost Principles and procedures for the determination and allowance</t>
  </si>
  <si>
    <t>of costs in connection with federal grants?</t>
  </si>
  <si>
    <t>25. Is a separate bank account maintained for federal grant funds?</t>
  </si>
  <si>
    <t>26. If a separate bank account is not maintained, can the federal grant funds and</t>
  </si>
  <si>
    <t>related expenses be readily identified?</t>
  </si>
  <si>
    <t>27. Has your organization experienced major changes in personnel in the last 3 years</t>
  </si>
  <si>
    <t>(such as the head of your organization, lead financial officer, or project manager</t>
  </si>
  <si>
    <t>overseeing the subaward leaving or taking on a new in-house role) If answered</t>
  </si>
  <si>
    <t>yes please explain in the comment section</t>
  </si>
  <si>
    <t>28. Is this the first time your organization has received a federal award?</t>
  </si>
  <si>
    <t>29. Does your organization have experience administering similar programs?</t>
  </si>
  <si>
    <t>Yes No</t>
  </si>
  <si>
    <t>30. Does your property management system provide for maintaining formal inventory</t>
  </si>
  <si>
    <t>records of all equipment acquired with federal funds?</t>
  </si>
  <si>
    <t>31. Does your property management system account for adequate maintenance,</t>
  </si>
  <si>
    <t>disposition, or encumbrance of the property according to federal requirements?</t>
  </si>
  <si>
    <t>32. Does your property management system provide for a physical inventory and</t>
  </si>
  <si>
    <t>reconciliation of property at least every two years?</t>
  </si>
  <si>
    <t>33. Does your property management system provide controls to insure safeguards</t>
  </si>
  <si>
    <t>against loss, damage, or theft of the property?</t>
  </si>
  <si>
    <t>PROCUREMENT STANDARDS</t>
  </si>
  <si>
    <t>34. Does your organization maintain written procurement procedures which (1) avoid</t>
  </si>
  <si>
    <t>unnecessary purchases; (2) provide an analysis of lease and purchase alternatives; and</t>
  </si>
  <si>
    <t>(3) provide a process for soliciting goods and services?</t>
  </si>
  <si>
    <t>35. Does your procurement system provide for the conduct to ensure selection on a</t>
  </si>
  <si>
    <t>competitive basis and documentation of cost or price analysis for each procurement</t>
  </si>
  <si>
    <t>action?</t>
  </si>
  <si>
    <t>36. Does your procurement system include provisions for checking the “Excluded Parties</t>
  </si>
  <si>
    <t>List” system for suspended or debarred sub-grantees and contractors, prior to award?</t>
  </si>
  <si>
    <t>(SAM.gov)</t>
  </si>
  <si>
    <t>POLICIES &amp; PROCEDURES</t>
  </si>
  <si>
    <t>37. Does your organization maintain a standard travel policy or, if no policy exists, does</t>
  </si>
  <si>
    <t>your organization adhere to rates and amounts established under 5 U.S.C. 5701–11,</t>
  </si>
  <si>
    <t>(‘‘Travel and Subsistence Expenses; Mileage Allowances’’), and policies under the</t>
  </si>
  <si>
    <t>Federal Acquisition Regulations at 48 CFR 31.205–46(a)?</t>
  </si>
  <si>
    <t>38. Does your organization maintain a written procedure to implement federal payment</t>
  </si>
  <si>
    <t>requirements and determine cost allowability?</t>
  </si>
  <si>
    <t>39. Does your organization maintain a Conflict-of-Interest policy, with a process that</t>
  </si>
  <si>
    <t>allows employees to report/disclose when they believe a Conflict of Interest arises?</t>
  </si>
  <si>
    <t>40. Does your organization maintain a written record retention policy to comply with 2</t>
  </si>
  <si>
    <t>CFR 200.334 or if you are a contractor 48 CFR Part4, Subpart 4.7, 4.700-4.705.3?</t>
  </si>
  <si>
    <t>41. Does your organization maintain a written standard operating/administrative manual</t>
  </si>
  <si>
    <t>that detail strong internal controls?</t>
  </si>
  <si>
    <t>SUBRECIPIENT MANAGEMENT</t>
  </si>
  <si>
    <t>42. (For Pass-through entities only). Does your organization have controls in place to</t>
  </si>
  <si>
    <t>monitor activities of subrecipients, as necessary, to ensure that federal awards are</t>
  </si>
  <si>
    <t>used for authorized purposes in compliance with laws, regulations, and the</t>
  </si>
  <si>
    <t>provisions of the award and that performance goals are achieved?</t>
  </si>
  <si>
    <t>45.Comments – Please provide any explanation needed to clarify the answers from above.</t>
  </si>
  <si>
    <t>I certify that the above information is complete and correct to the best of my knowledge.</t>
  </si>
  <si>
    <t>Name: Signature:</t>
  </si>
  <si>
    <t>Title: Date:</t>
  </si>
  <si>
    <t>INDIRECT COST</t>
  </si>
  <si>
    <t>43. My organization has an established indirect cost rate.</t>
  </si>
  <si>
    <t>If answered yes, please attached is a copy of your Negotiated Indirect Cost Rate</t>
  </si>
  <si>
    <t>Agreement (NICRA)</t>
  </si>
  <si>
    <t>44. If indirect cost is allowed for this grant program and my organization</t>
  </si>
  <si>
    <t>chooses to charge indirect costs to the federal award or use indirect costs as</t>
  </si>
  <si>
    <t>a match, you understand that you must prepare an indirect cost rate proposal</t>
  </si>
  <si>
    <t>and submit it to your cognizant Federal agency for approval. Alternatively, you</t>
  </si>
  <si>
    <t>may use a de minimus rate up to 15% of modified total direct costs (MTDC).</t>
  </si>
  <si>
    <t>Internal Purchase Request Form (IPR)</t>
  </si>
  <si>
    <t>Contact Information</t>
  </si>
  <si>
    <t>Vendor / Supplier Information</t>
  </si>
  <si>
    <t>Ship to Information</t>
  </si>
  <si>
    <t>Bureau:</t>
  </si>
  <si>
    <t>(Select)</t>
  </si>
  <si>
    <t>Share Vendor ID:</t>
  </si>
  <si>
    <t>[SHARE SHIP TO LOCATION ID]</t>
  </si>
  <si>
    <t>Section:</t>
  </si>
  <si>
    <t>[Vendor Name] Staples</t>
  </si>
  <si>
    <t>[Employee Name, Employee Bureau/Section]</t>
  </si>
  <si>
    <t>Contact:</t>
  </si>
  <si>
    <t>[Name &amp; Phone #]</t>
  </si>
  <si>
    <t>[Vendor Address] PO 123</t>
  </si>
  <si>
    <t>[Building Address]</t>
  </si>
  <si>
    <t>[PO #]</t>
  </si>
  <si>
    <t>General Description of Items Requested &amp; Justification</t>
  </si>
  <si>
    <t>[Attach additional page(s), if necessary]</t>
  </si>
  <si>
    <t>Purchasing Method (Origin) - ONE SELECTION REQUIRED</t>
  </si>
  <si>
    <t>SWPA #:</t>
  </si>
  <si>
    <t>Item # / Description</t>
  </si>
  <si>
    <t>Account</t>
  </si>
  <si>
    <t>Fund</t>
  </si>
  <si>
    <t>Department</t>
  </si>
  <si>
    <t>Sub-acct</t>
  </si>
  <si>
    <t>Rpt Cat</t>
  </si>
  <si>
    <t>Project</t>
  </si>
  <si>
    <t>Activity</t>
  </si>
  <si>
    <t>Bud Ref</t>
  </si>
  <si>
    <t>Class</t>
  </si>
  <si>
    <t>Operating Unit</t>
  </si>
  <si>
    <t>Unit</t>
  </si>
  <si>
    <t>QTY</t>
  </si>
  <si>
    <t>Unit Cost</t>
  </si>
  <si>
    <t>Line Cost</t>
  </si>
  <si>
    <r>
      <t>Change (+/</t>
    </r>
    <r>
      <rPr>
        <b/>
        <sz val="11"/>
        <color rgb="FFFF0000"/>
        <rFont val="Arial Narrow"/>
        <family val="2"/>
      </rPr>
      <t>-</t>
    </r>
    <r>
      <rPr>
        <b/>
        <sz val="11"/>
        <color theme="1"/>
        <rFont val="Arial Narrow"/>
        <family val="2"/>
      </rPr>
      <t>)</t>
    </r>
  </si>
  <si>
    <t>Adjusted Total Cost</t>
  </si>
  <si>
    <t>I0000</t>
  </si>
  <si>
    <t>Totals (PO Total, PO Change, PO Total After Change)</t>
  </si>
  <si>
    <t>Total Purchase Order Amount:</t>
  </si>
  <si>
    <t>P Code, Division, or Bureau</t>
  </si>
  <si>
    <t>1. REQUESTOR SUPERVISOR                       Date</t>
  </si>
  <si>
    <t>Section 1 Signatures - By signing this Internal Purchase Request Form, your signature is attesting that due diligence has been performed to obtain best obtainable price and the purchase is reasonable and necessary</t>
  </si>
  <si>
    <t>Purchase Type:</t>
  </si>
  <si>
    <t>2. DIVISION DIRECTOR/ DEPUTY                 Date</t>
  </si>
  <si>
    <t>Section 2 Signatures - By signing this Internal Purchase Request From, your signature is attesting that the items requested are allowable costs under the SRF/Grant/Special Appropriation/Capital Outlay identified</t>
  </si>
  <si>
    <t>Attachments:</t>
  </si>
  <si>
    <t>3. FINANCE MANAGER                                    Date</t>
  </si>
  <si>
    <t>Section 3 Signatures - Signature provides approval of budget sufficiency only - not method of procurement or allowability of cost</t>
  </si>
  <si>
    <t>4. DEPUTY SECRETARY                                    Date</t>
  </si>
  <si>
    <t>Section 4 Signature - Signature provides approval of purchase only - not method of procurement or allowability of cost</t>
  </si>
  <si>
    <t>OTHER</t>
  </si>
  <si>
    <t>Direct Expenses</t>
  </si>
  <si>
    <t xml:space="preserve">Subrecipient Award - Rio Arriba County </t>
  </si>
  <si>
    <t>State and Local Fiscal Recovery Funds 21.027</t>
  </si>
  <si>
    <t>Return to Work Program</t>
  </si>
  <si>
    <r>
      <t>13-1-98-</t>
    </r>
    <r>
      <rPr>
        <b/>
        <sz val="11"/>
        <color rgb="FFFF0000"/>
        <rFont val="Arial Narrow"/>
        <family val="2"/>
      </rPr>
      <t>A</t>
    </r>
  </si>
  <si>
    <t>EXAMPLE</t>
  </si>
  <si>
    <t>Audit Opinion Types</t>
  </si>
  <si>
    <t>Finding Types</t>
  </si>
  <si>
    <t>For paper files, include the checklist as the first page in the audit file; for electronic files, ensure the checklist and audit report are stored in the same folder or linked in the tracking system.</t>
  </si>
  <si>
    <t>Finding type(s) and status</t>
  </si>
  <si>
    <t>Opinion type</t>
  </si>
  <si>
    <t>Source (FAC or direct)</t>
  </si>
  <si>
    <t>Date received</t>
  </si>
  <si>
    <t>Direct from Subrecipient</t>
  </si>
  <si>
    <t>Program-Specific Audit</t>
  </si>
  <si>
    <t>Federal Audit Clearinghouse</t>
  </si>
  <si>
    <t>Single Audit</t>
  </si>
  <si>
    <t>Drop-Down Lists</t>
  </si>
  <si>
    <t>Instructions for Completing the Financial Accounting Bureau - Subrecipient Audit Report Review Checklist</t>
  </si>
  <si>
    <t>Subrecipient Audit Report Review Checklist</t>
  </si>
  <si>
    <t>General Submission Requirements</t>
  </si>
  <si>
    <t>Report submitted by the required deadline</t>
  </si>
  <si>
    <t>Correct reporting period covered</t>
  </si>
  <si>
    <t>All required forms and attachments included (e.g., SF-425, supporting schedules)</t>
  </si>
  <si>
    <t>Completeness and Accuracy</t>
  </si>
  <si>
    <t>All fields on the report are completed; no missing or blank sections</t>
  </si>
  <si>
    <t>Figures are mathematically accurate (totals match line item sums)</t>
  </si>
  <si>
    <t>Amounts reported are consistent with supporting documentation (e.g., expenditure reports, general ledger), if applicable</t>
  </si>
  <si>
    <t>Indirect costs, if claimed, are calculated using the approved indirect cost rate</t>
  </si>
  <si>
    <t>Allowability and Allocability of Costs</t>
  </si>
  <si>
    <t>Expenditures are allowable under the Federal award terms and applicable cost principles (2 CFR Part 200)</t>
  </si>
  <si>
    <t>Costs are allocable to the Federal program and consistent with the approved budget</t>
  </si>
  <si>
    <t>No unallowable expenses are included (e.g., entertainment, lobbying)</t>
  </si>
  <si>
    <t>Matching/Cost Sharing (if applicable)</t>
  </si>
  <si>
    <t>Required matching or cost sharing is properly documented</t>
  </si>
  <si>
    <t>Reported match/cost share is allowable and properly calculated</t>
  </si>
  <si>
    <t>Non-Federal share is from eligible sources</t>
  </si>
  <si>
    <t>Program Income (if applicable)</t>
  </si>
  <si>
    <t>Program income is reported accurately</t>
  </si>
  <si>
    <t>Program income is used and accounted for according to Federal and state requirements</t>
  </si>
  <si>
    <t>Cash Management</t>
  </si>
  <si>
    <t>Payments align with actual expenses incurred</t>
  </si>
  <si>
    <t>No evidence of excessive cash on hand or advance payments not yet spent</t>
  </si>
  <si>
    <t>Supporting Documentation (if applicable)</t>
  </si>
  <si>
    <t>Supporting documents are attached and complete (e.g., payroll registers, invoices, receipts)</t>
  </si>
  <si>
    <t>Documentation supports amounts reported</t>
  </si>
  <si>
    <t>Any adjustments or corrections are explained and documented</t>
  </si>
  <si>
    <t>Compliance and Certification</t>
  </si>
  <si>
    <t>Report is certified as true, complete, and accurate by the authorized official</t>
  </si>
  <si>
    <t>No known conflicts of interest or compliance issues</t>
  </si>
  <si>
    <t>Monitoring and Follow-Up</t>
  </si>
  <si>
    <t>Any discrepancies, missing information, or concerns are flagged on the monitoring log.</t>
  </si>
  <si>
    <t>Issues are tracked for follow-up in the next reporting cycle or monitoring visit.</t>
  </si>
  <si>
    <t>This checklist is designed to guide Department staff in thoroughly reviewing Federal performance reports submitted by subrecipients. It ensures compliance with applicable regulations, accuracy, and completeness of the information reported by subrecipients.</t>
  </si>
  <si>
    <t xml:space="preserve">Date [Grant Bureau] Review Checklist Completed </t>
  </si>
  <si>
    <t>Date the audit report or certification letter was received by [Grant Bureau].</t>
  </si>
  <si>
    <t>“Checklist Completed” marked as Yes.</t>
  </si>
  <si>
    <t>Date Review Checklist Completed:</t>
  </si>
  <si>
    <t>Date the Subrecipient Audit Review Checklist was completed.</t>
  </si>
  <si>
    <r>
      <t xml:space="preserve">Confirm that the audit and checklist are cross-referenced by </t>
    </r>
    <r>
      <rPr>
        <b/>
        <sz val="11"/>
        <color theme="1"/>
        <rFont val="Aptos Display"/>
        <family val="2"/>
        <scheme val="major"/>
      </rPr>
      <t>subrecipient name</t>
    </r>
    <r>
      <rPr>
        <sz val="11"/>
        <color theme="1"/>
        <rFont val="Aptos Display"/>
        <family val="2"/>
        <scheme val="major"/>
      </rPr>
      <t xml:space="preserve"> and </t>
    </r>
    <r>
      <rPr>
        <b/>
        <sz val="11"/>
        <color theme="1"/>
        <rFont val="Aptos Display"/>
        <family val="2"/>
        <scheme val="major"/>
      </rPr>
      <t>fiscal year</t>
    </r>
    <r>
      <rPr>
        <sz val="11"/>
        <color theme="1"/>
        <rFont val="Aptos Display"/>
        <family val="2"/>
        <scheme val="major"/>
      </rPr>
      <t>.</t>
    </r>
  </si>
  <si>
    <t xml:space="preserve">OMB Clearance #1122-0030 
Expiration Date: 05/31/2029
U.S. DEPARTMENT OF JUSTICE  
OFFICE ON VIOLENCE AGAINST WOMEN (OVW) 
 APPLICANT FINANCIAL CAPABILITY QUESTIONNAIRE 
SECTION A: PURPOSE
Federal agencies are required to review and evaluate the potential risks posed by applicants prior to awarding Federal funds (2 C.F.R. § 
200.205). OVW considers a variety of factors and information in completing this risk assessment.  OVW’s evaluation may include the 
following:  financial capability and/or stability of the applicant organization; quality of the organization’s management and financial 
systems; history of past performance; and results of audits and/or reports.   
Completion of this form is intended to assist OVW in evaluating the financial capability of the applicant organization.  This form is to be 
completed by non-profit organizations applying for OVW programs that have not had a current/active award with OVW or the Office of 
Justice Programs (OJP) within the last three years.  
  SECTION B: ORGANIZATION INFORMATION 
1. NAME OF APPLICANT ORGANIZATION:
2. NAME AND TITLE OF AUTHORIZED REPRESENTATIVE:
3. YEAR ORGANIZATION WAS FOUNDED/INCORPORATED: 6. PRIMARY ADDRESS OF THE ORGANIZATION:
4. EMPLOYER IDENTIFICATION NUMBER (EIN):
5. UNIQUE ENTITY IDENTIFIER (UEI): 7. DOES THE ORGANIZATION HAVE A CURRENT ORGANIZATIONAL CHART?
  NO (IF YES, PLEASE PROVIDE A COPY) YES
8. HAS YOUR ORGANIZATION RECEIVED FEDERAL ASSISTANCE
FUNDS IN THE LAST 2 YEARS?
YES     NO
9. TOTAL OPERATING BUDGET IN THE PREVIOUS FISCAL YEAR:
$
SECTION C: ACCOUNTING SYSTEM
1. HAS ANY GOVERNMENT AGENCY RENDERED AN OFFICIAL WRITTEN OPINION CONCERNING THE ADEQUACY OF THE
ACCOUNTING SYSTEM FOR THE COLLECTION, IDENTIFICATION AND ALLOCATION OF COSTS UNDER FEDERAL
CONTRACTS/GRANTS?   YES              NO
a. IF YES, PROVIDE NAME, AND ADDRESS OF AGENCY PERFORMING
REVIEW:
b. ATTACH A COPY OF THE LATEST REVIEW AND ANY SUBSEQUENT
CORRESPONDENCE, CLEARANCE DOCUMENTS, ETC.
2. WHICH OF THE FOLLOWING BEST DESCRIBES THE ORGANIZATION’S ACCOUNTING SYSTEM?
 MANUAL AUTOMATED COMBINATION
3. IS THE ORGANIZATION’S FINANCIAL MANAGEMENT PERFORMED IN-HOUSE (BY EMPLOYED STAFF) OR OUTSOURCED WITH
CONTRACTED INDIVIDUALS?             IN-HOUSE             OUTSOURCED/CONTRACTED                COMBINATION
4. DOES THE ORGANIZATION HAVE SUFFICIENT INTERNAL CONTROLS IN PLACE TO ESTABLISH PROPER SEGREGATION OF
DUTIES?         YES              NO               NOT SURE
5. DOES THE ORGANIZATION MAINTAIN TIMESHEETS (OR TIME AND ACTIVITY REPORTS) FOR EMPLOYEES THAT TRACK ACTUAL
EFFORT BY PROJECT OR COST OBJECTIVE?        YES              NO               NOT SURE
6.  DOES THE ORGANIZATION HAVE A CURRENT AND APPROVED INDIRECT COST RATE?             YES              NO               NOT SURE 
7.  DOES THE ACCOUNTING/FINANCIAL SYSTEM INCLUDE CONTROLS TO PREVENT INCURRING OBLIGATIONS IN EXCESS OF: 
a.  TOTAL FUNDS AVAILABLE FOR A GRANT?                                                                                                         YES              NO               NOT SURE 
b.  TOTAL FUNDS AVAILABLE FOR A BUDGET COST CATEGORY (e.g. Personnel, Fringe Benefits, etc)        YES              NO               NOT SURE 
  8. ARE THE INDIVIDUALS RESPONSIBLE FOR ADMINISTERING GRANT FUNDS FAMILIAR WITH THE CURRENT REGULATIONS AND 
GUIDELINES ON ADMINISTRATION, COST PRINCIPLES AND AUDIT REQUIREMENTS FOR FEDERAL GRANTS (INCLUDING 2 C.F.R. 200)? 
 YES              NO               NOT SURE 
SECTION D: HISTORY OF PERFORMANCE  
1.  HAS THE ORGANIZATION EVER HAD A FEDERAL AWARD SUSPENDED OR TERMINATED FOR NON-COMPLIANCE?  YES    NO     NOT SURE 
SECTION E: FINANCIAL STATEMENTS  
1. DID THE ORGANIZATION HAVE A FINANCIAL STATEMENT AUDIT IN ITS MOST RECENT FISCAL YEAR?            YES          NO                
2.  IF THE ORGANIZATION HAD AN AUDIT IN ITS MOST RECENT FISCAL YEAR, IS THE REPORT AVAILABLE PUBLICLY?   YES          NO                
     IF YES, PLEASE PROVIDE LOCATION.  EX. FEDERAL AUDIT CLEARINGHOUSE OR WEBSITE.    IF NO, PLEASE PROVIDE A COPY.  
SECTION F: ADDITIONAL INFORMATION  
1.  USE THIS SPACE FOR ANY ADDITIONAL INFORMATION (INDICATE SECTION AND ITEM NUMBERS IF A CONTINUATION) 
SECTION G: APPLICANT CERTIFICATION  
“I certify that the above information is complete and correct to the best of my knowledge.”    (The individual certifying this form should be familiar with  
the organization’s management and financial systems.)  
1.  NAME OF THE CERTIFYING OFFICIAL  
b.  SIGNATURE AND DATE 
a.  TITLE 
Public Reporting Burden Paperwork Reduction Act Notice.  Under the Paperwork Reduction Act, a person is not required to respond to a collection of information 
unless it displays a currently valid OMB control number.  We try to create forms that are accurate, can be easily understood, and which impose the least possible 
burden on you to provide us with information.  The estimated average time to complete and file this form is 4 hours per form.  If you have comments regarding the 
accuracy of this estimate, or suggestions for making this form simpler, you can write to the Office on Violence Against Women, U.S. Department of Justice, 145 N 
Street,  NE, 10th Floor, Washington, DC 20530.  
 </t>
  </si>
  <si>
    <t>OMB Number: 2130-0615</t>
  </si>
  <si>
    <t>Expiration Date: 01/31/2028</t>
  </si>
  <si>
    <t>Federal Railroad Administration</t>
  </si>
  <si>
    <t>APPLICANT FINANCIAL CAPABILITY QUESTIONNAIRE</t>
  </si>
  <si>
    <t>SECTION A: PURPOSE</t>
  </si>
  <si>
    <t>Federal agencies are required to review and evaluate the potential risks posed by applicants prior to awarding Federal funds</t>
  </si>
  <si>
    <t>(2 C.F.R. § 200.205). The Federal Railroad Administration (FRA) considers a variety of factors and information in completing this</t>
  </si>
  <si>
    <t>risk assessment. FRA’s evaluation may include the following: financial capability and/or stability of the applicant organization;</t>
  </si>
  <si>
    <t>quality of the organization’s management and financial systems; history of past performance; and results of audits and/or reports.</t>
  </si>
  <si>
    <t>Completion of this form is intended to assist FRA in evaluating the financial capability of the applicant organization. This form is to</t>
  </si>
  <si>
    <t>be completed by organizations applying for FRA programs that 1) have not previously completed this form or 2) have not had a</t>
  </si>
  <si>
    <t>current/active award with FRA within the last three years.</t>
  </si>
  <si>
    <t>SECTION B: ORGANIZATION INFORMATION</t>
  </si>
  <si>
    <t>1. NAME OF ORGANIZATION:</t>
  </si>
  <si>
    <t>2. NAME AND TITLE OF AUTHORIZED REPRESENTATIVE (individual who will accept the grant on behalf of your organization):</t>
  </si>
  <si>
    <t>Prefix: First: Middle:</t>
  </si>
  <si>
    <t>Last: Suffix:</t>
  </si>
  <si>
    <t>Title:</t>
  </si>
  <si>
    <t>3. YEAR ORGANIZATION WAS FOUNDED/INCORPORATED: 4. EMPLOYER IDENTIFICATION NUMBER (EIN):</t>
  </si>
  <si>
    <t>5. UNIQUE ENTITY IDENTIFIER:</t>
  </si>
  <si>
    <t>6. PRIMARY ADDRESS OF THE ORGANIZATION:</t>
  </si>
  <si>
    <t>Street1:</t>
  </si>
  <si>
    <t>Street2:</t>
  </si>
  <si>
    <t>City:</t>
  </si>
  <si>
    <t>County/Parish:</t>
  </si>
  <si>
    <t>State:</t>
  </si>
  <si>
    <t>Country:</t>
  </si>
  <si>
    <t>Zip / Postal Code:</t>
  </si>
  <si>
    <t>7. DOES THE ORGANIZATION HAVE A CURRENT ORGANIZATIONAL CHART? Yes No</t>
  </si>
  <si>
    <t>IF YES, PLEASE PROVIDE A COPY</t>
  </si>
  <si>
    <t>8. HAS YOUR ORGANIZATION RECEIVED FEDERAL</t>
  </si>
  <si>
    <t>ASSISTANCE FUNDS IN THE LAST 2 YEARS?</t>
  </si>
  <si>
    <t>9. TOTAL OPERATING BUDGET IN THE PREVIOUS FISCAL YEAR:</t>
  </si>
  <si>
    <t>$</t>
  </si>
  <si>
    <t>SECTION C: ACCOUNTING SYSTEM</t>
  </si>
  <si>
    <t>1. HAS ANY GOVERNMENT AGENCY RENDERED AN OFFICIAL WRITTEN OPINION CONCERNING THE</t>
  </si>
  <si>
    <t>ADEQUACY OF THE ACCOUNTING SYSTEM FOR THE COLLECTION, IDENTIFICATION AND</t>
  </si>
  <si>
    <t>ALLOCATION OF COSTS UNDER FEDERAL CONTRACTS/GRANTS?</t>
  </si>
  <si>
    <t>1a. IF YES, PROVIDE NAME, AND ADDRESS OF AGENCY PERFORMING REVIEW:</t>
  </si>
  <si>
    <t>Agency Name:</t>
  </si>
  <si>
    <t>1b. ATTACH A COPY OF THE LATEST REVIEW AND ANY SUBSEQUENT CORRESPONDENCE, CLEARANCE DOCUMENTS, ETC.</t>
  </si>
  <si>
    <t>2. WHICH OF THE FOLLOWING BEST DESCRIBES THE ORGANIZATION’S ACCOUNTING SYSTEM?</t>
  </si>
  <si>
    <t>MANUAL AUTOMATED COMBINATION</t>
  </si>
  <si>
    <t>3. IS THE ORGANIZATION’S FINANCIAL MANAGEMENT PERFORMED IN-HOUSE (BY EMPLOYED STAFF) OR OUTSOURCED WITH</t>
  </si>
  <si>
    <t>CONTRACTED INDIVIDUALS?</t>
  </si>
  <si>
    <t>IN-HOUSE OUTSOURCED/CONTRACTED COMBINATION</t>
  </si>
  <si>
    <t>4. DOES THE ORGANIZATION ANTICIPATE ANY SIGNIFICANT CHANGES TO ACCOUNTING SYSTEM IN THE NEXT 12 MONTHS?</t>
  </si>
  <si>
    <t>IF YES, PLEASE EXPLAIN:</t>
  </si>
  <si>
    <t>5. DOES THE APPLICANT HAVE EFFECTIVE INTERNAL CONTROLS IN PLACE TO ENSURE THAT FEDERAL FUNDS ARE USED SOLELY</t>
  </si>
  <si>
    <t>FOR AUTHORIZED PURPOSES?</t>
  </si>
  <si>
    <t>6. DOES THE ORGANIZATION HAVE WRITTEN GRANTS MANAGEMENT POLICIES AND PROCEDURES FOR THE FOLLOWING:</t>
  </si>
  <si>
    <t>6a. ACCOUNTING/FINANCIAL? Yes No 6b. PROCUREMENT? Yes No</t>
  </si>
  <si>
    <t>6c. PROPERTY MANAGEMENT? Yes No 6d. PERSONNEL? Yes No</t>
  </si>
  <si>
    <t>6e. TRAVEL? Yes No</t>
  </si>
  <si>
    <t>7. DOES THE ORGANIZATION MAINTAIN TIMESHEETS (OR TIME AND ACTIVITY REPORTS) FOR EMPLOYEES THAT TRACK ACTUAL</t>
  </si>
  <si>
    <t>EFFORT BY PROJECT COST OR OBJECTIVE?</t>
  </si>
  <si>
    <t>8. DOES THE ORGANIZATION HAVE A CURRENT AND APPROVED INDIRECT COST RATE?</t>
  </si>
  <si>
    <t>9. DOES THE ACCOUNTING/FINANCIAL SYSTEM INCLUDE CONTROLS TO PREVENT INCURRING OBLIGATIONS IN EXCESS OF:</t>
  </si>
  <si>
    <t>9a TOTAL FUNDS AVAILABLE FOR A GRANT? Yes No</t>
  </si>
  <si>
    <t>9b TOTAL FUNDS AVAILABLE FOR A BUDGET COST CATEGORY (e.g. Personnel, Fringe Benefits, etc.) Yes No</t>
  </si>
  <si>
    <t>10. ARE THE INDIVIDUALS RESPONSIBLE FOR ADMINISTERING GRANT FUNDS FAMILIAR WITH THE CURRENT REGULATIONS</t>
  </si>
  <si>
    <t>AND GUIDELINES ON ADMINISTRATION, COST PRINCIPLES AND AUDIT REQUIREMENTS FOR FEDERAL GRANTS (INCLUDING</t>
  </si>
  <si>
    <t>2 C.F.R. 200)?</t>
  </si>
  <si>
    <t>SECTION D: HISTORY OF PERFORMANCE</t>
  </si>
  <si>
    <t>1. HAS THE ORGANIZATION EVER HAD A FEDERAL AWARD SUSPENDED OR TERMINATED FOR NON-COMPLIANCE?</t>
  </si>
  <si>
    <t>SECTION E: FINANCIAL STATEMENTS</t>
  </si>
  <si>
    <t>1. DID THE ORGANIZATION HAVE A FINANCIAL STATEMENT AUDIT IN ITS MOST RECENT FISCAL YEAR? Yes No</t>
  </si>
  <si>
    <t>1a. WHEN IS THE ORGANIZATION'S FISCAL YEAR END?</t>
  </si>
  <si>
    <t>2. IF THE ORGANIZATION HAD AN AUDIT IN ITS MOST RECENT FISCAL YEAR, IS THE REPORT AVAILABLE</t>
  </si>
  <si>
    <t>PUBLICLY?</t>
  </si>
  <si>
    <t>IF YES, PLEASE PROVIDE LOCATION: (e.g. FEDERAL AUDIT CLEARINGHOUSE OR WEBSITE)</t>
  </si>
  <si>
    <t>IF NO, PLEASE PROVIDE A COPY</t>
  </si>
  <si>
    <t>3. DID YOUR ORGANIZATION EXPEND $750,000 OR MORE IN FEDERAL FUNDS IN THE MOST RECENT COMPLETED FISCAL YEAR?</t>
  </si>
  <si>
    <t>SECTION F: ADDITIONAL INFORMATION</t>
  </si>
  <si>
    <t>1. USE THIS SPACE FOR ANY ADDITIONAL INFORMATION (INDICATE SECTION AND ITEM NUMBERS IF A CONTINUATION).</t>
  </si>
  <si>
    <t>SECTION G: APPLICANT CERTIFICATION</t>
  </si>
  <si>
    <t>I CERTIFY THAT THE ABOVE INFORMATION IS COMPLETE AND CORRECT TO THE BEST OF MY KNOWLEDGE. (THE INDIVIDUAL CERTIFYING</t>
  </si>
  <si>
    <t>THIS FORM SHOULD BE FAMILIAR WITH THE ORGANIZATION'S MANAGEMENT AND FINANCIAL SYSTEMS.)</t>
  </si>
  <si>
    <t>1. NAME OF THE CERTIFYING OFFICIAL</t>
  </si>
  <si>
    <t>Prefix: First:</t>
  </si>
  <si>
    <t>Middle:</t>
  </si>
  <si>
    <t>Last:</t>
  </si>
  <si>
    <t>Suffix:</t>
  </si>
  <si>
    <t>1a. SIGNATURE 1b. DATE</t>
  </si>
  <si>
    <t>1c. TITLE</t>
  </si>
  <si>
    <t>UNITED STATES DEPARTMENT OF AGRICULTURE</t>
  </si>
  <si>
    <t>Food and Nutrition Service</t>
  </si>
  <si>
    <t>OMB APPROVED NO. 0584-0512 Expiration Date: 07/31/2025</t>
  </si>
  <si>
    <t>GRANT PROGRAM ACCOUNTING SYSTEM &amp; FINANCIAL CAPABILITY QUESTIONNAIRE</t>
  </si>
  <si>
    <t>According to the Paperwork Reduction Act of 1995, an agency may not conduct or sponsor, and a person is not required to respond to, a collection of information unless it displays a valid OMB control number. The valid OMB control number for this information collection is 0584-0512 The time required to complete this information collection is estimated to average 1 hour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U.S. Department of Agriculture, Food and Nutrition Services, Office of Policy Support, 1320 Braddock Place, Alexandria, VA 22314, ATTN: PRA (0584-0512). Do not return the completed form to this address.</t>
  </si>
  <si>
    <t>Recipients of Federal funds must maintain adequate accounting systems that meet the criteria outlined in 2 CFR §200.302 Standards for Financial and Program Management. The responses to this questionnaire are used to assist in the Food and Nutrition Service Agency’s (FNS) evaluation of your accounting system to ensure the adequate, appropriate, and transparent use of Federal funds. Failure to comply with the criteria outlined in the regulations above may preclude your organization from receiving an award. This form applies to FNS’ competitive and noncompetitive grant programs.</t>
  </si>
  <si>
    <t>ORGANIZATION INFORMATION</t>
  </si>
  <si>
    <t>Legal Organization Name:</t>
  </si>
  <si>
    <t>UEI Number:</t>
  </si>
  <si>
    <t>FINANCIAL STABILITY AND QUALITY OF MANAGMENT SYSTEMS</t>
  </si>
  <si>
    <t>Requirement</t>
  </si>
  <si>
    <t>1.Has your organization received a Federal award within the past 3 years?</t>
  </si>
  <si>
    <t>2.Does your organization utilize accounting software to manage your financial records?</t>
  </si>
  <si>
    <t>3.Does your accounting system identify the receipt and expenditure of program funds separately for each grant?</t>
  </si>
  <si>
    <t>4.Does your organization have a dedicated individual responsible for monitoring organizational funds, such as anaccountant or a finance manager?</t>
  </si>
  <si>
    <t>5.Does your organization separate the duties for staff handling the approval of transactions and the recording andpayment of funds?</t>
  </si>
  <si>
    <t>6.Does your organization have the ability to specifically identify and allocate employee effort to an applicableprogram?</t>
  </si>
  <si>
    <t>7.Does your organization have a property/inventory management system in place to track location and value ofequipment purchased under the award?</t>
  </si>
  <si>
    <t>AUDIT REPORTS AND FINDINGS</t>
  </si>
  <si>
    <t>1.Has your organization been audited within the last 5 fiscal years? (If the answer is “Yes” and this report wasissued under the Single Audit Act please note this in the box below marked “Additional Information” and if notissued under the “Single Audit Act”, please attach a copy or provide a link to the audit report in the Hyperlinkspace below).</t>
  </si>
  <si>
    <t>2.If your organization has been audited within the last 5 fiscal years, was there a “Qualified Opinion” or an“Adverse Opinion”?</t>
  </si>
  <si>
    <t>3.If your organization has been audited within the last 5 fiscal years, was there a “Material Weakness” disclosed?</t>
  </si>
  <si>
    <t>4.If your organization has been audited within the last 5 fiscal years, was there a “Significant Deficiency”disclosed?</t>
  </si>
  <si>
    <t>FORM FNS-906 (04-19) Previous Editions Obsolete</t>
  </si>
  <si>
    <t>SBU</t>
  </si>
  <si>
    <t>Electronic Form Version Designed in AEM 6.4</t>
  </si>
  <si>
    <t>PAPERWORK REDUCTION ACT</t>
  </si>
  <si>
    <t>PURPOSE</t>
  </si>
  <si>
    <t>Hyperlink (if available):</t>
  </si>
  <si>
    <t>Additional information including expanding on responses in previous sections:</t>
  </si>
  <si>
    <t>Authorized Representative’s Signature Date</t>
  </si>
  <si>
    <t>Name: Phone: Email:</t>
  </si>
  <si>
    <t>Page 2</t>
  </si>
  <si>
    <t>APPLICANT CERTIFICATION</t>
  </si>
  <si>
    <t>Monitoring Determination Example</t>
  </si>
  <si>
    <t>Type of Monitoring Conducted</t>
  </si>
  <si>
    <t xml:space="preserve">Accountability Calls and Reporting Reviews </t>
  </si>
  <si>
    <t>Accountability Calls and Desk Reviews</t>
  </si>
  <si>
    <t>Accountability Calls and On-Site Monitoring Visits</t>
  </si>
  <si>
    <t>This list of items should be used to gather information from the subrecipient to obtain information on the subrecipient’s financial and management status. The subrecipient should be responsive in responding the Administering Agency’s request for documentation.</t>
  </si>
  <si>
    <t>Program name:</t>
  </si>
  <si>
    <t>ALN:</t>
  </si>
  <si>
    <t>Completed</t>
  </si>
  <si>
    <t>Accountability Calls</t>
  </si>
  <si>
    <t xml:space="preserve">Obtain a brief update on whether the subrecipient is achieving its goals or 
objectives.  </t>
  </si>
  <si>
    <t>Is the subrecipient's rate of spending appropriate for its progress on the project?</t>
  </si>
  <si>
    <t>Does the subrecipient have any questions or concerns at this time?</t>
  </si>
  <si>
    <t>Obtain an update on the subrecipient’s beneficiaries, contractors, and subrecipients.</t>
  </si>
  <si>
    <t>Desk/Virtual Review (includes all items under Accountability Calls, and the below items)</t>
  </si>
  <si>
    <t>Do you have a signed acknowledgment of receipt and understanding of the grant agreement, and any special conditions, and requirements for sub-awards?</t>
  </si>
  <si>
    <t>Are invoices from subrecipient delayed, inconsistent, or improperly documented?</t>
  </si>
  <si>
    <t>Do the subrecipient's invoices support the goals and objectives of the grant (sample invoices to gain a better understanding)?</t>
  </si>
  <si>
    <t>Does subrecipient submit information required for quarterly reports?</t>
  </si>
  <si>
    <t>Has the subrecipient provided an inventory of equipment purchased in excess of $5,000 with grant funds?</t>
  </si>
  <si>
    <t>Is performance progressing in a manner expected to support the goals and objectives of the grant?</t>
  </si>
  <si>
    <t>Are there severe programmatic or administrative issues that may cause the sub award to be terminated?</t>
  </si>
  <si>
    <t>Does the subrecipient respond timely to requests for financial and budget/scope revision information?</t>
  </si>
  <si>
    <t>Has the subrecipient resolved and previous findings from the previous monitoring visits?</t>
  </si>
  <si>
    <t>Has the subrecipient resolved findings from the Annual Review?</t>
  </si>
  <si>
    <t>Have you reviewed all programs and funding disbursements criteria and review how funds are being disbursed (including the subrecipient’s beneficiaries, contractors, and subrecipients)?</t>
  </si>
  <si>
    <t>Have you reviewed how the subrecipient’s beneficiaries, contractors, and subrecipients are receiving federal assistance through this program?</t>
  </si>
  <si>
    <t>On-Site Review</t>
  </si>
  <si>
    <t>Since the on-site reviews are for high-risk subrecipients, it is recommended that a formal monitoring report be completed in addition to the above items</t>
  </si>
  <si>
    <t>Complete the Subrecipient On-Site Review Monitoring Report</t>
  </si>
  <si>
    <t xml:space="preserve">This review is a ☐ Accountability Call (low risk); ☐Desk/Virtual Review (medium risk), or ☐ On
Site Visit (high risk). </t>
  </si>
  <si>
    <t xml:space="preserve">A subrecipient is a non-federal entity that receives a sub-award from an Administering Agency to carry out part of the SFRF federal award. The Prime Recipient (Administering Agency) is ultimately responsible for the subrecipient’s performance and compliance with federal and State regulations and requirements. As a result, the Administering Agency must monitor the activities of the subrecipient. 
</t>
  </si>
  <si>
    <t xml:space="preserve">Name of Subrecipient: </t>
  </si>
  <si>
    <t xml:space="preserve">Name of Reviewer: </t>
  </si>
  <si>
    <t xml:space="preserve">Date of Visit:  </t>
  </si>
  <si>
    <t>SAMPLE SUBRECIPIENT ON-SITE REVIEW MONITORING REPORT</t>
  </si>
  <si>
    <t>SUBRECIPIENT INFORMATION:</t>
  </si>
  <si>
    <t>NO</t>
  </si>
  <si>
    <t>N/A</t>
  </si>
  <si>
    <t>YES</t>
  </si>
  <si>
    <t>Is there a written Sub-Award document with the Administering Agency?</t>
  </si>
  <si>
    <t>Has there been any turnover in key positions in the past two years?</t>
  </si>
  <si>
    <t>If yes, explain:</t>
  </si>
  <si>
    <t>Has the subrecipient had any financial management violations or any other fraud, abuse, or misuse of funds in the past?</t>
  </si>
  <si>
    <t>Does the Sub-Award document contain a detail budget to compare budgeted costs with actual costs?</t>
  </si>
  <si>
    <t>If no, explain:</t>
  </si>
  <si>
    <t>SUBRECIPIENT MONITORING (Financial Management System):</t>
  </si>
  <si>
    <t>What type of financial management system does the subrecipient utilize?</t>
  </si>
  <si>
    <t>How are federal funds identified and tracked in the accounting system?</t>
  </si>
  <si>
    <t>Are sources of non-federal funds identified and tracked separately in the accounting system?</t>
  </si>
  <si>
    <t>Does the accounting manual describe the criteria for an obligation?</t>
  </si>
  <si>
    <t>Does the subrecipient use a Chart of Accounts and Accounting Manual?</t>
  </si>
  <si>
    <t>Are accounting records supported by source documentation?</t>
  </si>
  <si>
    <t>Does the system provide for prompt and timely recording and reporting of all financial transactions?</t>
  </si>
  <si>
    <t>SUBRECIPIENT MONITORING (Policy and Procedures):</t>
  </si>
  <si>
    <t>Does the subrecipient have written policy and procedures to adequately administer federal grant programs (Allowable costs, Procurement, Reporting, etc.)?</t>
  </si>
  <si>
    <t>Does the subrecipient have a written conflict of interest policy for their employees?</t>
  </si>
  <si>
    <t>Are there sufficient internal controls in place to protect against waste, fraud, and abuse of federal funds (segregation of duties, etc.)?</t>
  </si>
  <si>
    <t>SUBRECIPIENT MONITORING (Cash Management / Expenditures):</t>
  </si>
  <si>
    <t>Is the cash receipts function performed by someone other than the person who is responsible for signing checks, reconciling bank accounts, or maintaining non-cash accounting records (i.e. ledgers or journals)?</t>
  </si>
  <si>
    <t>Are payment vouchers or supporting documents identified by grant number, date(s) and expense classification?</t>
  </si>
  <si>
    <t>Do supporting documents accompany checks when they are submitted for signature?</t>
  </si>
  <si>
    <t>Are the subrecipient’s expenditures, encumbrances, and obligations for eligible activities? (the Administering Agency will need to sample based on level of risk / comfort</t>
  </si>
  <si>
    <t>Are invoices or vouchers approved in advance by authorized officials?</t>
  </si>
  <si>
    <t>Does the subrecipient reconcile expenditures with information reported in quarterly and annual reports?</t>
  </si>
  <si>
    <t>What is the process for paying beneficiaries, contractors, and subrecipients?</t>
  </si>
  <si>
    <t>SUBRECIPIENT MONITORING (Record Retention &amp; Access):</t>
  </si>
  <si>
    <t>At a minimum, are the subrecipient’s record retention practices in compliance with the federal requirements (3 years after the close of the grant)?</t>
  </si>
  <si>
    <t>Has the subrecipient retained all records related to pending litigations, claims negotiations, audits or other actions involving records beyond the regular record retention requirements?</t>
  </si>
  <si>
    <t>SUBRECIPIENT MONITORING (Audit Requirements):</t>
  </si>
  <si>
    <t>Is the subrecipient required to obtain a Uniform Guidance “Single Audit” for its most recently completed fiscal year?</t>
  </si>
  <si>
    <t>If yes, did the subrecipient submit the required audit report?</t>
  </si>
  <si>
    <t>Did the audit report contain any findings or questioned costs?</t>
  </si>
  <si>
    <t>If yes, has the subrecipient assigned someone the responsibility for resolving the findings or questioned costs?</t>
  </si>
  <si>
    <t>Did the subrecipient submit a timely response to the audit, including a plan for correcting any conditions reported in sustained findings?</t>
  </si>
  <si>
    <t>For any issues identified during the review, provide clarification as necessary and specify corrective actions the subrecipient must take to resolve the issues. Describe the nature of any technical assistance provided during the review. Also describe any necessary follow-up actions that should be provided by the Administering Agency’s staff.</t>
  </si>
  <si>
    <t>Risk Assessment Tool</t>
  </si>
  <si>
    <t>Grantee Name:</t>
  </si>
  <si>
    <t>Grant Program Name:</t>
  </si>
  <si>
    <t>Grant #:</t>
  </si>
  <si>
    <t>Grant Amount:</t>
  </si>
  <si>
    <t>Grant Period:</t>
  </si>
  <si>
    <t>Monitor Period:</t>
  </si>
  <si>
    <t>Date of Review:</t>
  </si>
  <si>
    <t>Date of Last Review:</t>
  </si>
  <si>
    <t>#</t>
  </si>
  <si>
    <t>Score (1=yes)</t>
  </si>
  <si>
    <t>Has the applicant managed federally funded grant programming previously?</t>
  </si>
  <si>
    <t>Did the applicant have an independent financial statement audit or single source audit in the last 24 months? If any findings, list the number and details including resolution</t>
  </si>
  <si>
    <t>Does the applicant have documented procurement policies in alignment with the procurement regulations of 2 CFR Part 200?</t>
  </si>
  <si>
    <t>Does the applicant have the capacity to manage and implement federal regulations including 2 CFR 200 and other specific federal regulations pertaining to items such as (segregation of duties, cash handling, contracting procedures, and personnel and travel policies). 
(2 CFR 200.303 - Internal Controls)</t>
  </si>
  <si>
    <t>Have leadership and key staff remained stable in the past year?</t>
  </si>
  <si>
    <t>Has the applicant’s financial or grant management system (technology or other) remained unchanged in the last 12 months? If changes were made, please explain in the comments section.</t>
  </si>
  <si>
    <t>Does the applicant's accounting system segregate expenditures by funding source? (Per 2 CFR 200.302, system must be sufficient to permit the preparation of reports and tracing of funds.)</t>
  </si>
  <si>
    <t>Has SAM.gov been checked to determine that the applicant is not debarred, suspended, or does not show delinquent federal debt in Sam.gov? (2 CFR 200.214)</t>
  </si>
  <si>
    <t>Has the applicant been consistent/timely with prior program reporting requirements?</t>
  </si>
  <si>
    <t>Have the applicant's financial reports for any previous programming been adequate, accurate and on time?</t>
  </si>
  <si>
    <t>Does the applicant have a Conflict-of-Interest Policy in place and is it documented?</t>
  </si>
  <si>
    <t>Does (or did) the applicant require, collect and document any expenditure/financial reports from subrecipients (from current or past), and if so how frequently?</t>
  </si>
  <si>
    <t>Does the applicant have a monitoring process in place for subrecipients?</t>
  </si>
  <si>
    <t>Does the applicant maintain central file locations for all grants, loans, or other types of financial assistance?</t>
  </si>
  <si>
    <t>Total Risk Score</t>
  </si>
  <si>
    <t>LEGEND</t>
  </si>
  <si>
    <t>Less than 4</t>
  </si>
  <si>
    <t>Medium Risk</t>
  </si>
  <si>
    <t>Between 4-11</t>
  </si>
  <si>
    <t>Greater than 11</t>
  </si>
  <si>
    <t>Assessment Yes/No/NA</t>
  </si>
  <si>
    <t>If any findings, list the number and details including resolution:</t>
  </si>
  <si>
    <t>Does the accounting/financial system include budgetary controls to preclude incurring obligations or costs in excess of total funds available for a grant?</t>
  </si>
  <si>
    <t>Is the organization generally familiar with the existing regulation and guidelines containing the Cost Principles and procedures for the determination and allowance of costs in connection with federal grants?</t>
  </si>
  <si>
    <r>
      <t xml:space="preserve">Did the organization report  a Schedule of Expenditures of Federal Awards (SEFA) </t>
    </r>
    <r>
      <rPr>
        <u/>
        <sz val="9"/>
        <color rgb="FF000000"/>
        <rFont val="Calibri"/>
        <family val="2"/>
      </rPr>
      <t>accurately</t>
    </r>
    <r>
      <rPr>
        <sz val="9"/>
        <color rgb="FF000000"/>
        <rFont val="Calibri"/>
        <family val="2"/>
      </rPr>
      <t xml:space="preserve"> with their Single Audit? (review audit findings.)</t>
    </r>
  </si>
  <si>
    <t>Grant Award Amount</t>
  </si>
  <si>
    <t>Grant End Date</t>
  </si>
  <si>
    <t>Grant Start Date</t>
  </si>
  <si>
    <t>Grant Contract Agreement Number</t>
  </si>
  <si>
    <t>Assistance Listing Number</t>
  </si>
  <si>
    <t>Required Monitoring Activities</t>
  </si>
  <si>
    <t>Subrecipient Listing</t>
  </si>
  <si>
    <t>Subrecipient's Fiscal Year</t>
  </si>
  <si>
    <t>7/1 - 6/30</t>
  </si>
  <si>
    <t>1/1 - 12/31</t>
  </si>
  <si>
    <t xml:space="preserve">Note 1: Subrecipient monitoring reduces the risk associated with 
doing business with an external entity. As part of the State’s annual Single Audit, auditors will test 
Administering Agencies’ compliance with federal laws that require subrecipients. 
Note 2: The higher the risk rating, the higher the audit risk (i.e., higher risk of material 
weakness and material noncompliance). 
Based upon the risk assessment, subrecipients will need to be monitored in a tiered approach based on the following categories: </t>
  </si>
  <si>
    <t>Ensure to compare your checklist to the Federal agency's Terms and Conditions. What is compliant for one agency will not always be the case for another. This is a template that requires additional considerations specific to the award it is used for.</t>
  </si>
  <si>
    <t>Subrecipient Single Audit Responsibilities</t>
  </si>
  <si>
    <t>SAM.gov Status</t>
  </si>
  <si>
    <t>Date SAM.gov status was checked</t>
  </si>
  <si>
    <t>Indirect Cost Rate Type
(Federally negotiated, de minimis, or pass‑through negotiated)</t>
  </si>
  <si>
    <t>Indirect Cost Rate</t>
  </si>
  <si>
    <r>
      <t xml:space="preserve">Complete this tool as part of the pre-award risk assessment process to determine the eligibility and compliance risk of potential subrecipients of federal funding. Those that are deemed </t>
    </r>
    <r>
      <rPr>
        <b/>
        <sz val="9"/>
        <color theme="1"/>
        <rFont val="Aptos Narrow"/>
        <family val="2"/>
        <scheme val="minor"/>
      </rPr>
      <t xml:space="preserve">ineligible </t>
    </r>
    <r>
      <rPr>
        <sz val="9"/>
        <color theme="1"/>
        <rFont val="Aptos Narrow"/>
        <family val="2"/>
        <scheme val="minor"/>
      </rPr>
      <t xml:space="preserve">based on the eligibility criteria below may not receive an award from the State of New Mexico until eligibility has been restored. For subrecipients deemed </t>
    </r>
    <r>
      <rPr>
        <b/>
        <sz val="9"/>
        <color theme="1"/>
        <rFont val="Aptos Narrow"/>
        <family val="2"/>
        <scheme val="minor"/>
      </rPr>
      <t>eligible</t>
    </r>
    <r>
      <rPr>
        <sz val="9"/>
        <color theme="1"/>
        <rFont val="Aptos Narrow"/>
        <family val="2"/>
        <scheme val="minor"/>
      </rPr>
      <t>, the tool produces a recommended monitoring cadence based on the risk of noncompliance.</t>
    </r>
  </si>
  <si>
    <t>PTE Subrecipient Audit Process</t>
  </si>
  <si>
    <t xml:space="preserve"> Most invoices do not include a large amount of expenditure detail, but if the answer to one or more of the questions below is “no”, work with your Grants and Contracts Accountant or contact the subrecipient for additional information.  Is the subaward fully-executed? Contact the appropriate OSP Point of Contact if there is not an approved subaward in files.   Has a purchase order been created to pay the invoice(s) when approved? Contact Procurement to initiate a requisition if there is no PO in Oracle.  Does the total amount of the invoice reconcile with the expenses listed by category? Sum the expenses by category to ensure that the total agrees to the invoice amount.  Was the F&amp;A calculated using the correct and agreed upon rate for the subrecipient? Recalculate the F&amp;A, excluding any expenses exempt from F&amp;A as stated in the F&amp;A agreement.  Does the cumulative total on the invoice match the total paid-to-date in the university’s financial system plus the amount of the current invoice?  Is the invoice period clearly stated? Were all expenses incurred within the subaward start and end dates? If the invoice dates fall outside the subaward period, contact the subrecipient for justification or correction.  Have the invoice number, period and expenses been checked for duplicates, gaps or other inconsistencies?  Does the invoice reference the USD award number? If not, contact the subrecipient to add to future invoices.  Have any progress reports required to date under the terms of the agreement been received and accepted?   Are the expenditures on the invoice in line with the approved subaward budget? If, for example, travel expenses were not anticipated but appear on the invoice, contact the subaward Investigator for additional information.   Do all expenses on the invoice appear to be allowable as categorized? Often, expenses such as postage, volunteer subject payments, or office supplies, require prior approval.   Are the cumulative expenses within the overall approved budget amount? Ensure that subrecipients are not invoicing for amounts over the approved budget.  Do the expenditures shown on the invoice seem reasonable in relation to the amount of time and work expected of the subrecipient to date?   Does the invoice contain a signed certification as to the appropriateness of the charges?  If the terms of the subaward include cost sharing requirements, does the invoice contain the required cost sharing information? Cost sharing expense must follow the same rules as expenses paid by the prime award. Ensure the cost sharing expenses comply with the agreement, including amounts and types of expenses.  </t>
  </si>
  <si>
    <t xml:space="preserve">For final invoices, have any final technical, invention and property reports required by the award been received, reviewed and approved? Have all cost sharing requirements been met? Final invoices are only to be approved and signed if the PI is satisfied that the subrecipient has completed its performance under the award, submitted all required reports and/or other deliverables, and that the costs incurred are appropriate for that performance.  
If all required progress reports are up to date and acceptable and the request for payment appears reasonable given the nature of the project and amount of work completed to date, sign off on the invoice and submit it to Accounts Payable for processing of payment. </t>
  </si>
  <si>
    <t>Does the applicant have a Cash Management Policy in place and is it documented?
(200.302(b)(6) and 200.305)</t>
  </si>
  <si>
    <t>Does the applicant have a Procurement Policy in place and is it documented?
(200.320)</t>
  </si>
  <si>
    <t>Does the applicant have an Allowability Policy in place and is it documented?
(200.302(b)(7))</t>
  </si>
  <si>
    <t>Does the applicant have a Conflict-of-Interest Policy in place and is it documented?
(200.318(c))</t>
  </si>
  <si>
    <t>Site Visit Process</t>
  </si>
  <si>
    <t>Required Resources</t>
  </si>
  <si>
    <t>Potential Barriers</t>
  </si>
  <si>
    <t>2025-001 (2020—001)—CONTROLS OVER RECEIVABLES AND PROJECT BILLING</t>
  </si>
  <si>
    <t>Corrective Actions</t>
  </si>
  <si>
    <t>Status</t>
  </si>
  <si>
    <t>Formalize and enhance Accounts Receivable review and reconciliation procedures</t>
  </si>
  <si>
    <r>
      <t>·</t>
    </r>
    <r>
      <rPr>
        <sz val="7"/>
        <color theme="1"/>
        <rFont val="Times New Roman"/>
        <family val="1"/>
      </rPr>
      <t xml:space="preserve">         </t>
    </r>
    <r>
      <rPr>
        <sz val="12"/>
        <color theme="1"/>
        <rFont val="Aptos"/>
        <family val="2"/>
      </rPr>
      <t>Develop, document, and implement a comprehensive monthly review of all billed and unbilled AR accounts.</t>
    </r>
  </si>
  <si>
    <r>
      <t>·</t>
    </r>
    <r>
      <rPr>
        <sz val="7"/>
        <color theme="1"/>
        <rFont val="Times New Roman"/>
        <family val="1"/>
      </rPr>
      <t xml:space="preserve">         </t>
    </r>
    <r>
      <rPr>
        <sz val="12"/>
        <color theme="1"/>
        <rFont val="Aptos"/>
        <family val="2"/>
      </rPr>
      <t>Establish a documented month-end reconciliation comparing SHARE Grants Module project-level detail to the general ledger AR control accounts.</t>
    </r>
  </si>
  <si>
    <r>
      <t>·</t>
    </r>
    <r>
      <rPr>
        <sz val="7"/>
        <color theme="1"/>
        <rFont val="Times New Roman"/>
        <family val="1"/>
      </rPr>
      <t xml:space="preserve">         </t>
    </r>
    <r>
      <rPr>
        <sz val="12"/>
        <color theme="1"/>
        <rFont val="Aptos"/>
        <family val="2"/>
      </rPr>
      <t>CFO review and approval within 15 business days of month-end.</t>
    </r>
  </si>
  <si>
    <r>
      <t>·</t>
    </r>
    <r>
      <rPr>
        <sz val="7"/>
        <color theme="1"/>
        <rFont val="Times New Roman"/>
        <family val="1"/>
      </rPr>
      <t xml:space="preserve">         </t>
    </r>
    <r>
      <rPr>
        <sz val="12"/>
        <color theme="1"/>
        <rFont val="Aptos"/>
        <family val="2"/>
      </rPr>
      <t>Utilize standardized workpapers to identify and resolve key items.</t>
    </r>
  </si>
  <si>
    <r>
      <t>·</t>
    </r>
    <r>
      <rPr>
        <sz val="7"/>
        <color theme="1"/>
        <rFont val="Times New Roman"/>
        <family val="1"/>
      </rPr>
      <t xml:space="preserve">         </t>
    </r>
    <r>
      <rPr>
        <sz val="12"/>
        <color theme="1"/>
        <rFont val="Aptos"/>
        <family val="2"/>
      </rPr>
      <t>At year-end, a complete billed and unbilled AR roll-forward by project will be prepared to ensure unbilled activity is fully captured, billed amounts agree with issued invoices, and all receivable balances reconcile to the general ledger.</t>
    </r>
  </si>
  <si>
    <r>
      <t>·</t>
    </r>
    <r>
      <rPr>
        <sz val="7"/>
        <color theme="1"/>
        <rFont val="Times New Roman"/>
        <family val="1"/>
      </rPr>
      <t xml:space="preserve">         </t>
    </r>
    <r>
      <rPr>
        <sz val="12"/>
        <color theme="1"/>
        <rFont val="Aptos"/>
        <family val="2"/>
      </rPr>
      <t>The Administrative Services Division Director will conduct quarterly monitoring of the process.</t>
    </r>
  </si>
  <si>
    <r>
      <t xml:space="preserve">Implementation Date: Marked improvement by </t>
    </r>
    <r>
      <rPr>
        <b/>
        <u/>
        <sz val="12"/>
        <color theme="1"/>
        <rFont val="Aptos"/>
        <family val="2"/>
      </rPr>
      <t>June 30, 2026</t>
    </r>
  </si>
  <si>
    <t>Evaluate feasibility of configuring and implementing SHARE's receivable aging functionality (AR Aging Report)</t>
  </si>
  <si>
    <r>
      <t>·</t>
    </r>
    <r>
      <rPr>
        <sz val="7"/>
        <color theme="1"/>
        <rFont val="Times New Roman"/>
        <family val="1"/>
      </rPr>
      <t xml:space="preserve">         </t>
    </r>
    <r>
      <rPr>
        <sz val="12"/>
        <color theme="1"/>
        <rFont val="Aptos"/>
        <family val="2"/>
      </rPr>
      <t>Evaluate whether to configure and implement SHARE's receivable aging functionality to replace or supplement existing manual trackers, documenting the assessment, rationale, and any necessary compensating controls.</t>
    </r>
  </si>
  <si>
    <r>
      <t>·</t>
    </r>
    <r>
      <rPr>
        <sz val="7"/>
        <color theme="1"/>
        <rFont val="Times New Roman"/>
        <family val="1"/>
      </rPr>
      <t xml:space="preserve">         </t>
    </r>
    <r>
      <rPr>
        <sz val="12"/>
        <color theme="1"/>
        <rFont val="Aptos"/>
        <family val="2"/>
      </rPr>
      <t>Collaborate with SHARE developers to address known system limitations-such as automated date-driven postings-and to improve the configuration, accessibility, and usefulness of system-generated aging reports.</t>
    </r>
  </si>
  <si>
    <r>
      <t xml:space="preserve">Implementation Date: Marked improvement by </t>
    </r>
    <r>
      <rPr>
        <b/>
        <u/>
        <sz val="12"/>
        <color theme="1"/>
        <rFont val="Aptos"/>
        <family val="2"/>
      </rPr>
      <t xml:space="preserve">June 30, 2026  </t>
    </r>
    <r>
      <rPr>
        <u/>
        <sz val="12"/>
        <color theme="1"/>
        <rFont val="Aptos"/>
        <family val="2"/>
      </rPr>
      <t>under the oversight of the CFO and ASD Director.</t>
    </r>
  </si>
  <si>
    <t>Grants Bureau and ASD Finance are working with developers to more fully utilize the Grants Module (e.g., utilizing available reports, correct project setup).</t>
  </si>
  <si>
    <t>2025-002 (2024—002)—CAPITAL ASSETS</t>
  </si>
  <si>
    <t>Strengthen internal controls over financial reporting related to capital assets.</t>
  </si>
  <si>
    <r>
      <t>·</t>
    </r>
    <r>
      <rPr>
        <sz val="7"/>
        <color theme="1"/>
        <rFont val="Times New Roman"/>
        <family val="1"/>
      </rPr>
      <t xml:space="preserve">         </t>
    </r>
    <r>
      <rPr>
        <sz val="12"/>
        <color theme="1"/>
        <rFont val="Aptos"/>
        <family val="2"/>
      </rPr>
      <t>The Department will exclude subscription components from capitalization, rely on its contractor for GASB 96 compliance, and update policies to properly capitalize group purchases.</t>
    </r>
  </si>
  <si>
    <r>
      <t>·</t>
    </r>
    <r>
      <rPr>
        <sz val="7"/>
        <color theme="1"/>
        <rFont val="Times New Roman"/>
        <family val="1"/>
      </rPr>
      <t xml:space="preserve">         </t>
    </r>
    <r>
      <rPr>
        <sz val="12"/>
        <color theme="1"/>
        <rFont val="Aptos"/>
        <family val="2"/>
      </rPr>
      <t xml:space="preserve">The Department will provide staff training, improve coordination and documentation, and implement quarterly reconciliations of capital assets to the general ledger with CFO review, supported by an exception log and audit documentation. </t>
    </r>
  </si>
  <si>
    <r>
      <t xml:space="preserve">Implementation Date: Full implementation by </t>
    </r>
    <r>
      <rPr>
        <b/>
        <u/>
        <sz val="12"/>
        <color theme="1"/>
        <rFont val="Aptos"/>
        <family val="2"/>
      </rPr>
      <t>December 31, 2025</t>
    </r>
    <r>
      <rPr>
        <u/>
        <sz val="12"/>
        <color theme="1"/>
        <rFont val="Aptos"/>
        <family val="2"/>
      </rPr>
      <t xml:space="preserve"> under the oversight of the CFO and Capital Asset Coordinator.</t>
    </r>
  </si>
  <si>
    <r>
      <t>All complete</t>
    </r>
    <r>
      <rPr>
        <sz val="12"/>
        <color theme="1"/>
        <rFont val="Aptos"/>
        <family val="2"/>
      </rPr>
      <t xml:space="preserve"> - The Capital Asset Coordinator position is currently vacant (as of April) so the Department is working on filling the position as soon as possible and working with CPA Consultant to close out FY26.</t>
    </r>
  </si>
  <si>
    <t>2025-003 (2017—003)—PROCUREMENT NONCOMPLIANCE</t>
  </si>
  <si>
    <t xml:space="preserve">Review the procurement noncompliance and determine steps necessary to prevent obligations occurring before the approved purchase orders are in place as well as train employees on all aspects of the Procurement Code and MAPs. </t>
  </si>
  <si>
    <r>
      <t>·</t>
    </r>
    <r>
      <rPr>
        <sz val="7"/>
        <color theme="1"/>
        <rFont val="Times New Roman"/>
        <family val="1"/>
      </rPr>
      <t xml:space="preserve">         </t>
    </r>
    <r>
      <rPr>
        <sz val="12"/>
        <color theme="1"/>
        <rFont val="Aptos"/>
        <family val="2"/>
      </rPr>
      <t>Engage with an external firm to evaluate accounting and procurement functions.</t>
    </r>
  </si>
  <si>
    <r>
      <t>·</t>
    </r>
    <r>
      <rPr>
        <sz val="7"/>
        <color theme="1"/>
        <rFont val="Times New Roman"/>
        <family val="1"/>
      </rPr>
      <t xml:space="preserve">         </t>
    </r>
    <r>
      <rPr>
        <sz val="12"/>
        <color theme="1"/>
        <rFont val="Aptos"/>
        <family val="2"/>
      </rPr>
      <t xml:space="preserve">All DPS staff are required to sign a Procurement Acknowledgement form confirming that they have received, read and understood the “Procurement – After-the-Fact Directive”. </t>
    </r>
  </si>
  <si>
    <r>
      <t>·</t>
    </r>
    <r>
      <rPr>
        <sz val="7"/>
        <color theme="1"/>
        <rFont val="Times New Roman"/>
        <family val="1"/>
      </rPr>
      <t xml:space="preserve">         </t>
    </r>
    <r>
      <rPr>
        <sz val="12"/>
        <color theme="1"/>
        <rFont val="Aptos"/>
        <family val="2"/>
      </rPr>
      <t xml:space="preserve">The Department will also enhance internal controls by requiring admin staff and supervisors to attend procurement training and require supervisor review and approval of all procurements confirming that each transaction has been properly reviewed and meets policy requirements. </t>
    </r>
  </si>
  <si>
    <r>
      <t>·</t>
    </r>
    <r>
      <rPr>
        <sz val="7"/>
        <color theme="1"/>
        <rFont val="Times New Roman"/>
        <family val="1"/>
      </rPr>
      <t xml:space="preserve">         </t>
    </r>
    <r>
      <rPr>
        <sz val="12"/>
        <color theme="1"/>
        <rFont val="Aptos"/>
        <family val="2"/>
      </rPr>
      <t>Improve monitoring through quarterly compliance reporting to leadership.</t>
    </r>
  </si>
  <si>
    <r>
      <t xml:space="preserve">Implementation Date: Full implementation by </t>
    </r>
    <r>
      <rPr>
        <b/>
        <u/>
        <sz val="12"/>
        <color theme="1"/>
        <rFont val="Aptos"/>
        <family val="2"/>
      </rPr>
      <t>December 31, 2025</t>
    </r>
    <r>
      <rPr>
        <u/>
        <sz val="12"/>
        <color theme="1"/>
        <rFont val="Aptos"/>
        <family val="2"/>
      </rPr>
      <t xml:space="preserve"> under the oversight of the CFO and Chief Procurement Officer.</t>
    </r>
  </si>
  <si>
    <r>
      <t>All complete</t>
    </r>
    <r>
      <rPr>
        <sz val="12"/>
        <color theme="1"/>
        <rFont val="Aptos"/>
        <family val="2"/>
      </rPr>
      <t xml:space="preserve"> - The audit engagement draft report currently being reviewed by DFA.</t>
    </r>
  </si>
  <si>
    <t>2025-004 (2024-007)—PAYROLL REPORTING</t>
  </si>
  <si>
    <t xml:space="preserve">Strengthen payroll and personnel controls to improve accuracy, compliance, and consistency. </t>
  </si>
  <si>
    <r>
      <t>·</t>
    </r>
    <r>
      <rPr>
        <sz val="7"/>
        <color theme="1"/>
        <rFont val="Times New Roman"/>
        <family val="1"/>
      </rPr>
      <t xml:space="preserve">         </t>
    </r>
    <r>
      <rPr>
        <sz val="12"/>
        <color theme="1"/>
        <rFont val="Aptos"/>
        <family val="2"/>
      </rPr>
      <t>Enhance oversight of pay rate changes by adding designated approvers and audit trails and implementing a multi-step biweekly review process to ensure accuracy and proper segregation of duties.</t>
    </r>
  </si>
  <si>
    <r>
      <t>·</t>
    </r>
    <r>
      <rPr>
        <sz val="7"/>
        <color theme="1"/>
        <rFont val="Times New Roman"/>
        <family val="1"/>
      </rPr>
      <t xml:space="preserve">         </t>
    </r>
    <r>
      <rPr>
        <sz val="12"/>
        <color theme="1"/>
        <rFont val="Aptos"/>
        <family val="2"/>
      </rPr>
      <t xml:space="preserve">The department has implemented a biweekly process to review and approve all pay rate entries and changes. One staff enters into SHARE, second employee validates the info that was entered correctly, and a third employee verifies that all entries are accurately reflected in SHARE after the payroll is processed. </t>
    </r>
  </si>
  <si>
    <r>
      <t>·</t>
    </r>
    <r>
      <rPr>
        <sz val="7"/>
        <color theme="1"/>
        <rFont val="Times New Roman"/>
        <family val="1"/>
      </rPr>
      <t xml:space="preserve">         </t>
    </r>
    <r>
      <rPr>
        <sz val="12"/>
        <color theme="1"/>
        <rFont val="Aptos"/>
        <family val="2"/>
      </rPr>
      <t xml:space="preserve">The Department will also improve payroll setup verification by embedding Social Security and PERA confirmation into the HR New Hire Checklist onboarding procedures. Staff are required to confirm that the appropriate retirement and tax withholding information is accurately entered. </t>
    </r>
  </si>
  <si>
    <r>
      <t>·</t>
    </r>
    <r>
      <rPr>
        <sz val="7"/>
        <color theme="1"/>
        <rFont val="Times New Roman"/>
        <family val="1"/>
      </rPr>
      <t xml:space="preserve">         </t>
    </r>
    <r>
      <rPr>
        <sz val="12"/>
        <color theme="1"/>
        <rFont val="Aptos"/>
        <family val="2"/>
      </rPr>
      <t xml:space="preserve">The Department will develop a formal compensatory time policy and expand supervisor training to ensure consistent application and accurate time reporting. </t>
    </r>
  </si>
  <si>
    <r>
      <t>·</t>
    </r>
    <r>
      <rPr>
        <sz val="7"/>
        <color theme="1"/>
        <rFont val="Times New Roman"/>
        <family val="1"/>
      </rPr>
      <t xml:space="preserve">         </t>
    </r>
    <r>
      <rPr>
        <sz val="12"/>
        <color theme="1"/>
        <rFont val="Aptos"/>
        <family val="2"/>
      </rPr>
      <t>To address I-9 compliance, HR has conducted a comprehensive audit, corrected deficiencies, and integrated verification requirements into the onboarding process to ensure ongoing accuracy and compliance.</t>
    </r>
  </si>
  <si>
    <r>
      <t xml:space="preserve">Implementation Date: Full implementation by </t>
    </r>
    <r>
      <rPr>
        <b/>
        <u/>
        <sz val="12"/>
        <color theme="1"/>
        <rFont val="Aptos"/>
        <family val="2"/>
      </rPr>
      <t>March 31, 2026</t>
    </r>
    <r>
      <rPr>
        <u/>
        <sz val="12"/>
        <color theme="1"/>
        <rFont val="Aptos"/>
        <family val="2"/>
      </rPr>
      <t xml:space="preserve"> under the oversight of the CFO, HR Bureau Chief, and ASD Director.</t>
    </r>
  </si>
  <si>
    <r>
      <t>All complete</t>
    </r>
    <r>
      <rPr>
        <sz val="12"/>
        <color theme="1"/>
        <rFont val="Aptos"/>
        <family val="2"/>
      </rPr>
      <t xml:space="preserve"> – OT/CT policy drafted and pending Secretary review/approval.   </t>
    </r>
  </si>
  <si>
    <t>2025-005—FEDERAL REPORTING</t>
  </si>
  <si>
    <t>Grants Accounting Manager will implement entity-wide reporting controls to ensure timely submission of federal compliance reports</t>
  </si>
  <si>
    <r>
      <t>·</t>
    </r>
    <r>
      <rPr>
        <sz val="7"/>
        <color theme="1"/>
        <rFont val="Times New Roman"/>
        <family val="1"/>
      </rPr>
      <t xml:space="preserve">         </t>
    </r>
    <r>
      <rPr>
        <u/>
        <sz val="12"/>
        <color theme="1"/>
        <rFont val="Aptos"/>
        <family val="2"/>
      </rPr>
      <t>Federal Grant Tracker/Checklist:</t>
    </r>
    <r>
      <rPr>
        <sz val="12"/>
        <color theme="1"/>
        <rFont val="Aptos"/>
        <family val="2"/>
      </rPr>
      <t xml:space="preserve"> An existing grant tracking spreadsheet will be utilized to monitor all federal grants and milestone dates, including SF-425 financial reports and progress-report due dates by award.</t>
    </r>
  </si>
  <si>
    <r>
      <t>·</t>
    </r>
    <r>
      <rPr>
        <sz val="7"/>
        <color theme="1"/>
        <rFont val="Times New Roman"/>
        <family val="1"/>
      </rPr>
      <t xml:space="preserve">         </t>
    </r>
    <r>
      <rPr>
        <u/>
        <sz val="12"/>
        <color theme="1"/>
        <rFont val="Aptos"/>
        <family val="2"/>
      </rPr>
      <t>Automated Reminders:</t>
    </r>
    <r>
      <rPr>
        <sz val="12"/>
        <color theme="1"/>
        <rFont val="Aptos"/>
        <family val="2"/>
      </rPr>
      <t xml:space="preserve"> Automated email alerts will be reviewed against the Federal Grant Tracker to ensure all awards are captured and deadlines are met.</t>
    </r>
  </si>
  <si>
    <r>
      <t>·</t>
    </r>
    <r>
      <rPr>
        <sz val="7"/>
        <color theme="1"/>
        <rFont val="Times New Roman"/>
        <family val="1"/>
      </rPr>
      <t xml:space="preserve">         </t>
    </r>
    <r>
      <rPr>
        <u/>
        <sz val="12"/>
        <color theme="1"/>
        <rFont val="Aptos"/>
        <family val="2"/>
      </rPr>
      <t>Preparer Verification and Supervisory Review:</t>
    </r>
    <r>
      <rPr>
        <sz val="12"/>
        <color theme="1"/>
        <rFont val="Aptos"/>
        <family val="2"/>
      </rPr>
      <t xml:space="preserve"> Additional information fields will be incorporated into the Federal Grant Tracker to verify completeness and accuracy of each submission, along with documented supervisory review and approval.</t>
    </r>
  </si>
  <si>
    <r>
      <t>·</t>
    </r>
    <r>
      <rPr>
        <sz val="7"/>
        <color theme="1"/>
        <rFont val="Times New Roman"/>
        <family val="1"/>
      </rPr>
      <t xml:space="preserve">         </t>
    </r>
    <r>
      <rPr>
        <u/>
        <sz val="12"/>
        <color theme="1"/>
        <rFont val="Aptos"/>
        <family val="2"/>
      </rPr>
      <t>Monthly Compliance Updates:</t>
    </r>
    <r>
      <rPr>
        <sz val="12"/>
        <color theme="1"/>
        <rFont val="Aptos"/>
        <family val="2"/>
      </rPr>
      <t xml:space="preserve"> A monthly summary will be presented to executive management, highlighting upcoming deadlines, submission status, and any exceptions. This information will be documented within the Federal Grant Tracker.</t>
    </r>
  </si>
  <si>
    <r>
      <t>·</t>
    </r>
    <r>
      <rPr>
        <sz val="7"/>
        <color theme="1"/>
        <rFont val="Times New Roman"/>
        <family val="1"/>
      </rPr>
      <t xml:space="preserve">         </t>
    </r>
    <r>
      <rPr>
        <u/>
        <sz val="12"/>
        <color theme="1"/>
        <rFont val="Aptos"/>
        <family val="2"/>
      </rPr>
      <t>Evidence Retention:</t>
    </r>
    <r>
      <rPr>
        <sz val="12"/>
        <color theme="1"/>
        <rFont val="Aptos"/>
        <family val="2"/>
      </rPr>
      <t xml:space="preserve"> Supporting documentation, including SF-425 due dates and analyst/manager approval dates, will be recorded in the Federal Grant Tracker and retained for audit and verification purposes.</t>
    </r>
  </si>
  <si>
    <r>
      <t xml:space="preserve">Implementation Date: </t>
    </r>
    <r>
      <rPr>
        <b/>
        <u/>
        <sz val="12"/>
        <color theme="1"/>
        <rFont val="Aptos"/>
        <family val="2"/>
      </rPr>
      <t>December 31, 2025</t>
    </r>
    <r>
      <rPr>
        <u/>
        <sz val="12"/>
        <color theme="1"/>
        <rFont val="Aptos"/>
        <family val="2"/>
      </rPr>
      <t xml:space="preserve"> under the oversight of the CFO and Grants Management Bureau Director.</t>
    </r>
  </si>
  <si>
    <r>
      <t>All Complete</t>
    </r>
    <r>
      <rPr>
        <sz val="12"/>
        <color theme="1"/>
        <rFont val="Aptos"/>
        <family val="2"/>
      </rPr>
      <t xml:space="preserve"> – All of the corrective actions have been implemented as of December 31, 2025.</t>
    </r>
  </si>
  <si>
    <r>
      <t>2025</t>
    </r>
    <r>
      <rPr>
        <b/>
        <sz val="12"/>
        <color theme="1"/>
        <rFont val="Cambria Math"/>
        <family val="1"/>
      </rPr>
      <t>‐</t>
    </r>
    <r>
      <rPr>
        <b/>
        <sz val="12"/>
        <color theme="1"/>
        <rFont val="Aptos"/>
        <family val="2"/>
      </rPr>
      <t>006—PREPARATION OF SCHEDULE OF EXPENDITURES OF FEDERAL AWARDS (SEFA)</t>
    </r>
  </si>
  <si>
    <t xml:space="preserve">Enhance SEFA preparation documentation and review procedures </t>
  </si>
  <si>
    <r>
      <t>·</t>
    </r>
    <r>
      <rPr>
        <sz val="7"/>
        <color theme="1"/>
        <rFont val="Times New Roman"/>
        <family val="1"/>
      </rPr>
      <t xml:space="preserve">         </t>
    </r>
    <r>
      <rPr>
        <sz val="12"/>
        <color theme="1"/>
        <rFont val="Aptos"/>
        <family val="2"/>
      </rPr>
      <t>Documenting a reconciliation of SEFA totals by AL/award to the general ledger, grant subledger, and other supporting documentation.</t>
    </r>
  </si>
  <si>
    <r>
      <t>·</t>
    </r>
    <r>
      <rPr>
        <sz val="7"/>
        <color theme="1"/>
        <rFont val="Times New Roman"/>
        <family val="1"/>
      </rPr>
      <t xml:space="preserve">         </t>
    </r>
    <r>
      <rPr>
        <sz val="12"/>
        <color theme="1"/>
        <rFont val="Aptos"/>
        <family val="2"/>
      </rPr>
      <t>Supplement the current quarterly reconciliation process with a year-end SEFA-specific review from a revenue perspective to confirm that federal revenue recorded in the general ledger and reimbursement requests are complete, accurate, and consistent with grant-related expenditures.</t>
    </r>
  </si>
  <si>
    <r>
      <t xml:space="preserve">Implementation Date: </t>
    </r>
    <r>
      <rPr>
        <b/>
        <u/>
        <sz val="12"/>
        <color theme="1"/>
        <rFont val="Aptos"/>
        <family val="2"/>
      </rPr>
      <t>October 9, 2026</t>
    </r>
  </si>
  <si>
    <r>
      <t>In process</t>
    </r>
    <r>
      <rPr>
        <sz val="12"/>
        <color theme="1"/>
        <rFont val="Aptos"/>
        <family val="2"/>
      </rPr>
      <t xml:space="preserve"> – Plan to reconcile SEFA by AL/award and implement a revenue-based review process in the first quarter of FY27, aligned with the procedures performed by the auditor.</t>
    </r>
  </si>
  <si>
    <t>Create procedures to ensure the donated assets are correctly valued and included in DPS’s capital asset listing</t>
  </si>
  <si>
    <r>
      <t>·</t>
    </r>
    <r>
      <rPr>
        <sz val="7"/>
        <color theme="1"/>
        <rFont val="Times New Roman"/>
        <family val="1"/>
      </rPr>
      <t xml:space="preserve">         </t>
    </r>
    <r>
      <rPr>
        <sz val="12"/>
        <color theme="1"/>
        <rFont val="Aptos"/>
        <family val="2"/>
      </rPr>
      <t xml:space="preserve">Create procedures to ensure the donated assets are correctly valued and included in the SEFA and DPS’s capital asset listing. Record the donated capital assets in the government wide financial statements as capital assets and record as a revenue and expense transaction in the fund financial statements. </t>
    </r>
  </si>
  <si>
    <r>
      <t>·</t>
    </r>
    <r>
      <rPr>
        <sz val="7"/>
        <color theme="1"/>
        <rFont val="Times New Roman"/>
        <family val="1"/>
      </rPr>
      <t xml:space="preserve">         </t>
    </r>
    <r>
      <rPr>
        <sz val="12"/>
        <color theme="1"/>
        <rFont val="Aptos"/>
        <family val="2"/>
      </rPr>
      <t>Management further notes that DPS will follow GASB 33 and GASB 72 for non-exchange transactions when this type of transaction reoccurs.</t>
    </r>
  </si>
  <si>
    <r>
      <t xml:space="preserve">Implementation Date: </t>
    </r>
    <r>
      <rPr>
        <b/>
        <u/>
        <sz val="12"/>
        <color theme="1"/>
        <rFont val="Aptos"/>
        <family val="2"/>
      </rPr>
      <t>December 31, 2025</t>
    </r>
    <r>
      <rPr>
        <u/>
        <sz val="12"/>
        <color theme="1"/>
        <rFont val="Aptos"/>
        <family val="2"/>
      </rPr>
      <t xml:space="preserve"> under the oversight of the CFO, ASD Director, and ASD Deputy Director.</t>
    </r>
  </si>
  <si>
    <r>
      <t xml:space="preserve">Complete </t>
    </r>
    <r>
      <rPr>
        <sz val="12"/>
        <color theme="1"/>
        <rFont val="Aptos"/>
        <family val="2"/>
      </rPr>
      <t>– As of December 31, 2025</t>
    </r>
  </si>
  <si>
    <t>Responsible Party</t>
  </si>
  <si>
    <t>Due Date</t>
  </si>
  <si>
    <r>
      <t xml:space="preserve">In process – </t>
    </r>
    <r>
      <rPr>
        <sz val="12"/>
        <color theme="1"/>
        <rFont val="Aptos"/>
        <family val="2"/>
      </rPr>
      <t>We anticipate developing a formalized, enhanced accounts receivable review and reconciliation process by June 30, 2026, that we will begin implementing on July 1, 2026 (1st Quarter).</t>
    </r>
  </si>
  <si>
    <t>CFO - Update process
Accounting manager - document SOP
Director - Review process and documentation; monitor implementation</t>
  </si>
  <si>
    <r>
      <t xml:space="preserve">In process </t>
    </r>
    <r>
      <rPr>
        <sz val="12"/>
        <color theme="1"/>
        <rFont val="Aptos"/>
        <family val="2"/>
      </rPr>
      <t>– Currently working with SHARE developers on configuring existing aging reports to meet DPS requirements prior to June 30, 2026.</t>
    </r>
  </si>
  <si>
    <t>Status as of 5/5/2026</t>
  </si>
  <si>
    <t>12 months</t>
  </si>
  <si>
    <t>Final Results</t>
  </si>
  <si>
    <t>Accounts Receivable reconciles to the General Ledger and differences are identified timely.
Process contains automation and standardization</t>
  </si>
  <si>
    <t>3 staff
2 managers
1 director</t>
  </si>
  <si>
    <t>PTE Procurement</t>
  </si>
  <si>
    <t xml:space="preserve">see orange tabs for more. </t>
  </si>
  <si>
    <t xml:space="preserve">Date of Assessment: </t>
  </si>
  <si>
    <t xml:space="preserve">Instructions:  </t>
  </si>
  <si>
    <t>Enter a score for each line based on the statement that best describes the sub-recipient agency. Total each section. Then add each section for the overall total. Check the appropriate score in the smaller tables in the bottom left. Enter the fiscal total and the overall total in the database. Monitoring will be determined based on the risk score. If you as the Grant Analyst wish to override the risk score and indicate a decision to monitor or not check the appropriate box and indicate the reason. Enter your recommendation for monitoring in the database and forward a copy of the risk assessment to the GMB Bureau Chief.</t>
  </si>
  <si>
    <t>Programmatic Risk Level</t>
  </si>
  <si>
    <t>Weight</t>
  </si>
  <si>
    <t>Score</t>
  </si>
  <si>
    <t>Description</t>
  </si>
  <si>
    <t>1. Staffing:</t>
  </si>
  <si>
    <t>Qualifications  - Programmatic</t>
  </si>
  <si>
    <t>Staff in key positions are professionally trained and have one year’s or more experience in that position AND have completed any Agency (NMCYFD) required trainings.</t>
  </si>
  <si>
    <t>At least half of staff in key positions are professionally trained for the position they hold but have less than one year experience.</t>
  </si>
  <si>
    <t>Staff in key positions have little or no experience or training in program area being funded</t>
  </si>
  <si>
    <t>Qualifications  -Grant Management</t>
  </si>
  <si>
    <t>Staff in key positions have one year or more experience managing federal grants AND have completed the OJP Online Financial Mangement Training.</t>
  </si>
  <si>
    <t>Staff in key positions have less than one year experience managing federal grants AND have completed the OJP Online Financial Management Training.</t>
  </si>
  <si>
    <t>Staff in key positions have less than one year experience managing federal grants AND have NOT completed the OJP Online Financial Management Training.</t>
  </si>
  <si>
    <t>Turnover A</t>
  </si>
  <si>
    <t>No change in programmatic staff in key positions</t>
  </si>
  <si>
    <t>New staff in 1 or more key programmatic positions</t>
  </si>
  <si>
    <t>Programmatic staffing to be hired with this awards funding</t>
  </si>
  <si>
    <t>Turnover B</t>
  </si>
  <si>
    <t>No change in grant administrative staff in key positions</t>
  </si>
  <si>
    <t>New staff in 1 or more key grant administrative position</t>
  </si>
  <si>
    <t>New or no agency (grant) administrator and/or fiscal officer</t>
  </si>
  <si>
    <t>2.  History of Meeting Programmatic Requirements:</t>
  </si>
  <si>
    <t>Goals and Objectives</t>
  </si>
  <si>
    <t xml:space="preserve">Agency has provided services and met program objectives specified in contract within the last 2 years </t>
  </si>
  <si>
    <t>Program Manager suspects possible weaknesses in service delivery/program objectives based on information received in the past fiscal year.</t>
  </si>
  <si>
    <t xml:space="preserve">Program history within the past 2 years includes weaknesses in service delivery/program objectives OR Agency is in its first year of funding (no basis for evaluation) </t>
  </si>
  <si>
    <t>Data and Evaluation</t>
  </si>
  <si>
    <t xml:space="preserve">Agency has clear data collection and project evaluation plan </t>
  </si>
  <si>
    <t>Agency has weak data collection and project evaluation plan</t>
  </si>
  <si>
    <t>Agency has no data collection and project evaluation plan</t>
  </si>
  <si>
    <t>Sustainability</t>
  </si>
  <si>
    <t xml:space="preserve">Project is mature with multiple funding streams and sustainability plan in place </t>
  </si>
  <si>
    <t>Project is new, but there is a sustainability plan in place</t>
  </si>
  <si>
    <t>Project is new and there is no sustainability plan in place</t>
  </si>
  <si>
    <t>Reporting</t>
  </si>
  <si>
    <t xml:space="preserve">Program and fiscal reports are consistently submitted in a timely and accurate manner </t>
  </si>
  <si>
    <t>Routine reports are submitted timely but contain errors or information is omitted</t>
  </si>
  <si>
    <t>Routine reports are not submitted on time OR the incorrect report is submitted OR Agency is new</t>
  </si>
  <si>
    <t>PROGRAM REVIEW TOTAL:</t>
  </si>
  <si>
    <t xml:space="preserve">Comments:  </t>
  </si>
  <si>
    <t>Fiscal  Risk Level</t>
  </si>
  <si>
    <t>Grant Amount Requested</t>
  </si>
  <si>
    <t xml:space="preserve">Sub-grantee application is for less than $25,000 </t>
  </si>
  <si>
    <t>Sub-grantee application is for more than $25,000 but less than $50,000.</t>
  </si>
  <si>
    <t>Sub-grantee application is more than $50,000.</t>
  </si>
  <si>
    <t>Grant Period</t>
  </si>
  <si>
    <t>Grant period is for 1 fiscal year</t>
  </si>
  <si>
    <t>Grant period is for 2 fiscal years</t>
  </si>
  <si>
    <t>Grant period is for 3 or more fiscal years</t>
  </si>
  <si>
    <t>Total Funding (State &amp; Federal) Annually</t>
  </si>
  <si>
    <t>All Awarded State/Federal Funds granted to the agency from OJP are less than $25,000 per fiscal year</t>
  </si>
  <si>
    <t>All Awared State/Federal Funds granted to the agency from OJP are from $25,000 to $99,999 per fiscal year</t>
  </si>
  <si>
    <t>All Awarded State/Federal funds granted to the agency from OJP are $100,000 or over per fiscal year</t>
  </si>
  <si>
    <t>Budget –   Categories A</t>
  </si>
  <si>
    <t>Budget includes only CAT200 personnel line items OR only CAT400 supplies, equipment, travel, and ‘other’ line items</t>
  </si>
  <si>
    <t>Budget includes more both 200CAT and 400CAT line items</t>
  </si>
  <si>
    <t>Budget includes CAT300 contracts</t>
  </si>
  <si>
    <t>Budget – Categories B</t>
  </si>
  <si>
    <t>Reversion History averarge &lt; 5% of award</t>
  </si>
  <si>
    <t>Reversion History average 6% - 15% of Award</t>
  </si>
  <si>
    <t>Reversion History average &gt;15% of award</t>
  </si>
  <si>
    <t>Procurement</t>
  </si>
  <si>
    <t>Sub-grantee follows State procurement code</t>
  </si>
  <si>
    <t>NO MEASURE</t>
  </si>
  <si>
    <t>Sub-grantee does not follow State procurement code</t>
  </si>
  <si>
    <t>Single Audit Requirement</t>
  </si>
  <si>
    <t>No significant fiscal findings for 2 years</t>
  </si>
  <si>
    <t>Minor fiscal findings within last two years</t>
  </si>
  <si>
    <t>Significant fiscal finding within the past 2 years OR no fiscal monitoring has been conducted in past 2 years OR had a finding for questioned costs OR new agency</t>
  </si>
  <si>
    <t>On-site Monitoring - Federal</t>
  </si>
  <si>
    <t>In the last 2 years, this agency received an on-site fiscal review by an OJP auditor</t>
  </si>
  <si>
    <t>In the last 2 years, this agency received a fiscal desk review by an OJP auditor</t>
  </si>
  <si>
    <t>In the last 2 years, agency did not receive an on-site fiscal review by a OJP program monitor OR new agency</t>
  </si>
  <si>
    <t>On-site Monitoring – State SAA</t>
  </si>
  <si>
    <t>In the last 2 years, this agency received an on-site fiscal review by State SAA</t>
  </si>
  <si>
    <t>In the last 2 years, this agency received a fiscal desk review by State SAA</t>
  </si>
  <si>
    <t>In the last 2 years, agency did not receive an on-site fiscal review by  State SAA  OR new agency</t>
  </si>
  <si>
    <t>FISCAL REVIEW TOTAL:</t>
  </si>
  <si>
    <t>OVERALL TOTAL:</t>
  </si>
  <si>
    <t>Overall Risk Score Assessment</t>
  </si>
  <si>
    <t>Low Risk = 0-32</t>
  </si>
  <si>
    <t>Moderate Risk = 33-60</t>
  </si>
  <si>
    <t>High Risk = 61-102</t>
  </si>
  <si>
    <t>Fiscal Review Level</t>
  </si>
  <si>
    <t>Onsite Review Frequency:</t>
  </si>
  <si>
    <t>Annually</t>
  </si>
  <si>
    <r>
      <t xml:space="preserve">OVERRIDE </t>
    </r>
    <r>
      <rPr>
        <sz val="11"/>
        <color theme="1"/>
        <rFont val="Aptos Narrow"/>
        <family val="2"/>
        <scheme val="minor"/>
      </rPr>
      <t>(Only complete this section if you disagree with the scoring results.)</t>
    </r>
  </si>
  <si>
    <t>Regardless of the risk score, should this contract be monitored per terms of High Risk designation?</t>
  </si>
  <si>
    <t xml:space="preserve">No </t>
  </si>
  <si>
    <r>
      <t xml:space="preserve">Give Reason:  </t>
    </r>
    <r>
      <rPr>
        <sz val="8"/>
        <color theme="1"/>
        <rFont val="Aptos Narrow"/>
        <family val="2"/>
        <scheme val="minor"/>
      </rPr>
      <t>(required for override)</t>
    </r>
  </si>
  <si>
    <t>Agreement #:</t>
  </si>
  <si>
    <t>Continuum</t>
  </si>
  <si>
    <t>Grant</t>
  </si>
  <si>
    <t>Letter of Concern?</t>
  </si>
  <si>
    <t>Direct Services Budget % Utilized</t>
  </si>
  <si>
    <t>Administrative Budget % utilized</t>
  </si>
  <si>
    <t>Contract #</t>
  </si>
  <si>
    <t>21690-3200-20814-2</t>
  </si>
  <si>
    <t>Q1</t>
  </si>
  <si>
    <t>Review Date</t>
  </si>
  <si>
    <t>7.28.22</t>
  </si>
  <si>
    <t>Q2</t>
  </si>
  <si>
    <t>Reviewed By</t>
  </si>
  <si>
    <t>SR</t>
  </si>
  <si>
    <t>Q3</t>
  </si>
  <si>
    <t>Budget Categories</t>
  </si>
  <si>
    <t>Amount Allocated</t>
  </si>
  <si>
    <t>Q4</t>
  </si>
  <si>
    <t>Application Information</t>
  </si>
  <si>
    <t>Amount utilized/expended in Quarter</t>
  </si>
  <si>
    <t>% Utilized to date</t>
  </si>
  <si>
    <t>Administartive Categories</t>
  </si>
  <si>
    <t># Hours Requested</t>
  </si>
  <si>
    <t>Coordinator</t>
  </si>
  <si>
    <t>Coordinator Travel</t>
  </si>
  <si>
    <t># hours used/quarter</t>
  </si>
  <si>
    <t>Youth Sub-Committee</t>
  </si>
  <si>
    <t>Program Support</t>
  </si>
  <si>
    <t>Total</t>
  </si>
  <si>
    <t>Overall Budget Utilized:</t>
  </si>
  <si>
    <t>Match Required</t>
  </si>
  <si>
    <t>Match Submited</t>
  </si>
  <si>
    <t>% Submitted to date</t>
  </si>
  <si>
    <t>NOTES:</t>
  </si>
  <si>
    <t>Hours Utilized to Date</t>
  </si>
  <si>
    <t xml:space="preserve">Program provided services year round. Funds that were reverted were due to coordinator position vacany. </t>
  </si>
  <si>
    <t>Direct Services Categories</t>
  </si>
  <si>
    <t># of Youth to be served</t>
  </si>
  <si>
    <t># Served to date</t>
  </si>
  <si>
    <t># Hours or Sessions to be held</t>
  </si>
  <si>
    <t># Held to date</t>
  </si>
  <si>
    <t>Amount expended per Quarter</t>
  </si>
  <si>
    <t>Amount % Utilized to date</t>
  </si>
  <si>
    <t>Restorative Justice</t>
  </si>
  <si>
    <t>Pre/Post</t>
  </si>
  <si>
    <t>Circle/Conferencing</t>
  </si>
  <si>
    <t>Learning Lab (in school)</t>
  </si>
  <si>
    <t>Strenghthening Families</t>
  </si>
  <si>
    <t>Adult Class</t>
  </si>
  <si>
    <t>Youth class</t>
  </si>
  <si>
    <t>Subrecipient Post-Award Monitoring Process</t>
  </si>
  <si>
    <t>Do you have a copy of the subrecipient's latest budget?</t>
  </si>
  <si>
    <t>Grant Agreement Number</t>
  </si>
  <si>
    <t xml:space="preserve">Do you have a list of invoices paid by the subrecipient under the project, as well as the corresponding list of equipment to be reviewed with the subrecipient? </t>
  </si>
  <si>
    <t>Frequency</t>
  </si>
  <si>
    <t>Risk level</t>
  </si>
  <si>
    <t xml:space="preserve"> </t>
  </si>
  <si>
    <t>Quarterly</t>
  </si>
  <si>
    <t>Single Audit Report review</t>
  </si>
  <si>
    <t>SAM.gov and UEI verification</t>
  </si>
  <si>
    <t>Moderate</t>
  </si>
  <si>
    <t>on site review</t>
  </si>
  <si>
    <t>bi-annually</t>
  </si>
  <si>
    <t>CAP follow up</t>
  </si>
  <si>
    <t>Semi annual</t>
  </si>
  <si>
    <t>do not rely, quick example!</t>
  </si>
  <si>
    <t xml:space="preserve">
6. What software packages do you use for tracking and maintaining financial and 
performance data and metrics related to the grant programs?  
If a software package is not being used, how is your organization monitoring and tracking 
financial and performance data and metrics related to the grant program? Please provide 
as much detail as possible that includes templates that have been developed and/or 
screenshots. 
7. Does your organization have a negotiated Indirect Cost Rate? If yes, please provide a 
copy of your current agreement. 
8. Does your organization have any new personnel (e.g., key personnel, financial 
management, grants management, IT Management, or other staff service in a grants 
administration role)? If yes, please provide information regarding new personnel. </t>
  </si>
  <si>
    <t xml:space="preserve">1. Please provide copies of the Financial Statements, Uniform Guidance Single Audit Report, 
and Required Auditor Communications Letter/Management Letter for the last two 
fiscal/calendar years. 
2. If the prior audit reports contained any findings or internal control matters, please provide 
an update as to the corrective action plan and resolution of the matters. 
3. Please provide a copy of the organization’s Uniform Guidance policies and procedures. 
4. Please provide the most recent internal financial reports that were presented to the 
organization’s Board of Directors. 
5. What is the organization’s current staffing structure for performing the monitoring function? 
</t>
  </si>
  <si>
    <t>Periodic check ins</t>
  </si>
  <si>
    <t>Program review</t>
  </si>
  <si>
    <t>annually</t>
  </si>
  <si>
    <t>Turnover - Grants Module requires well trained staff and thorough SOPs to operate correctly</t>
  </si>
  <si>
    <t>monthly</t>
  </si>
  <si>
    <t>post-award risk assessment</t>
  </si>
  <si>
    <t>here is where you can add more drop down options:</t>
  </si>
  <si>
    <t>Workbook Components:</t>
  </si>
  <si>
    <t>Low</t>
  </si>
  <si>
    <t>High</t>
  </si>
  <si>
    <t>Financial Red Flags:</t>
  </si>
  <si>
    <t>Late or irregular invoices</t>
  </si>
  <si>
    <t>Unsupported expenditures</t>
  </si>
  <si>
    <t>Large drawdowns with limited activity</t>
  </si>
  <si>
    <t>No segregation of duties</t>
  </si>
  <si>
    <t>Missing procurement records</t>
  </si>
  <si>
    <t>Frequent budget revision requests</t>
  </si>
  <si>
    <t>Programmatic Red Flags:</t>
  </si>
  <si>
    <t>Missing performance data</t>
  </si>
  <si>
    <t>Goals not aligned with expenditures</t>
  </si>
  <si>
    <t>Unexplained drop in service delivery</t>
  </si>
  <si>
    <t>Staff turnover affecting operations</t>
  </si>
  <si>
    <t>Beneficiary or client complaints</t>
  </si>
  <si>
    <t>This Corrective Action Plan (CAP) outlines the steps the subrecipient will take to permanently correct
findings of non-compliance identified during monitoring or audit activities. The CAP is structured to
clearly identify who will do what, how, when, and why, in accordance with 2 CFR Part 200</t>
  </si>
  <si>
    <t>Program Information</t>
  </si>
  <si>
    <t>Agency/Division issuing Non-Compliance:</t>
  </si>
  <si>
    <t xml:space="preserve">Subrecipient Organization: </t>
  </si>
  <si>
    <t xml:space="preserve">Project Name: </t>
  </si>
  <si>
    <t xml:space="preserve">Award Number: </t>
  </si>
  <si>
    <t xml:space="preserve">Project Period: </t>
  </si>
  <si>
    <t xml:space="preserve">Date of Non-Compliance Notice: </t>
  </si>
  <si>
    <t xml:space="preserve">Contact information of person responsible for corrective action 
</t>
  </si>
  <si>
    <t xml:space="preserve">Name: </t>
  </si>
  <si>
    <t xml:space="preserve">Title: </t>
  </si>
  <si>
    <t xml:space="preserve">Email: </t>
  </si>
  <si>
    <t>What Action Will Be Implemented?</t>
  </si>
  <si>
    <t>How the Action Will Be Implemented?</t>
  </si>
  <si>
    <t>Why This Action Will Prevent Future Non-Compliance?</t>
  </si>
  <si>
    <t xml:space="preserve">Start Date: </t>
  </si>
  <si>
    <t xml:space="preserve">Completion Date: </t>
  </si>
  <si>
    <t xml:space="preserve">Ongoing Compliance &amp; Monitoring </t>
  </si>
  <si>
    <t xml:space="preserve">Describe how you will ensure ongoing compliance, including monitoring, internal reviews and oversight. </t>
  </si>
  <si>
    <t>Training &amp; Technical Assistance</t>
  </si>
  <si>
    <t xml:space="preserve">Describe any additional training that will be provided, staff required to attend, frequency of training
and training materials/resources used. </t>
  </si>
  <si>
    <t>Certification</t>
  </si>
  <si>
    <t>Authorized Representative Name:</t>
  </si>
  <si>
    <t xml:space="preserve">I certify that the corrective actions described in this plan will be implemented and maintained to ensure ongoing compliance grant requirements. </t>
  </si>
  <si>
    <r>
      <rPr>
        <b/>
        <sz val="11"/>
        <color theme="1"/>
        <rFont val="Aptos Narrow"/>
        <family val="2"/>
        <scheme val="minor"/>
      </rPr>
      <t>Root Cause Analysis</t>
    </r>
    <r>
      <rPr>
        <sz val="11"/>
        <color theme="1"/>
        <rFont val="Aptos Narrow"/>
        <family val="2"/>
        <scheme val="minor"/>
      </rPr>
      <t xml:space="preserve"> 
Example: The non-compliance occurred because contractor invoices lacked sufficient detail regarding 
locations, quantities, and dates of forestry clean-up activities, and staff were not fully trained on 
federal documentation requirements under 2 CFR Part 200. </t>
    </r>
  </si>
  <si>
    <r>
      <rPr>
        <b/>
        <sz val="11"/>
        <color theme="1"/>
        <rFont val="Aptos Narrow"/>
        <family val="2"/>
        <scheme val="minor"/>
      </rPr>
      <t>Description of Non-Compliance (from Non-compliance letter)</t>
    </r>
    <r>
      <rPr>
        <sz val="11"/>
        <color theme="1"/>
        <rFont val="Aptos Narrow"/>
        <family val="2"/>
        <scheme val="minor"/>
      </rPr>
      <t xml:space="preserve">
Example: During monitoring, it was determined that the subrecipient did not maintain adequate 
documentation to support contractor payments for post-fire debris removal and slash disposal
activities charged to the federal forestry clean-up grant.</t>
    </r>
  </si>
  <si>
    <t xml:space="preserve">Signature: </t>
  </si>
  <si>
    <t>Corrective Action Plan (CAP)</t>
  </si>
  <si>
    <t>Financial Documentation:</t>
  </si>
  <si>
    <t>GL detail &amp; trial balance</t>
  </si>
  <si>
    <t>Invoices, receipts, purchase orders</t>
  </si>
  <si>
    <t>Timekeeping records</t>
  </si>
  <si>
    <t>Procurement documentation</t>
  </si>
  <si>
    <t>Indirect cost rate agreement (if applicable)</t>
  </si>
  <si>
    <t>Programmatic Documentation:</t>
  </si>
  <si>
    <t>Attendance logs, service delivery records</t>
  </si>
  <si>
    <t>Outcomes/metrics</t>
  </si>
  <si>
    <t>Work plans and performance reports</t>
  </si>
  <si>
    <t>Grant Documentation:</t>
  </si>
  <si>
    <t>Subaward agreement</t>
  </si>
  <si>
    <t>Policies &amp; procedures</t>
  </si>
  <si>
    <t>Latest audit report or certification (Sheet 15 &amp; Sheet 1)</t>
  </si>
  <si>
    <t xml:space="preserve">UEI &amp; SAM.gov status (Sheet 7) </t>
  </si>
  <si>
    <t>Subrecipient Award Notification Checklist</t>
  </si>
  <si>
    <t>(2 CFR § 200.332(a) – Pass-Through Entity Requirements)</t>
  </si>
  <si>
    <t>Purpose:</t>
  </si>
  <si>
    <t>Section 1 – Subaward Identification</t>
  </si>
  <si>
    <t>(Verify all required data elements are included in the contract or grant agreement.)</t>
  </si>
  <si>
    <t>Required Element (per 2 CFR § 200.332(a))</t>
  </si>
  <si>
    <t>Verification (✓)</t>
  </si>
  <si>
    <t>Notes/Reference Section</t>
  </si>
  <si>
    <t>Subrecipient name (must match legal entity name in SAM.gov)</t>
  </si>
  <si>
    <t>☐</t>
  </si>
  <si>
    <t>Subrecipient’s Unique Entity Identifier (UEI)</t>
  </si>
  <si>
    <t>Subrecipient’s address, including ZIP+4 code</t>
  </si>
  <si>
    <t>Subrecipient’s contact name and title</t>
  </si>
  <si>
    <t>Federal award identification number (FAIN)</t>
  </si>
  <si>
    <t>Federal award date (date the pass-through entity received the award)</t>
  </si>
  <si>
    <t>Subaward period of performance start and end dates</t>
  </si>
  <si>
    <t>Total amount of federal funds obligated by this subaward</t>
  </si>
  <si>
    <t>Total amount of federal funds obligated to the subrecipient overall</t>
  </si>
  <si>
    <t>Total amount of federal award committed to the pass-through entity</t>
  </si>
  <si>
    <t>Federal award project description (title and purpose of the federal program)</t>
  </si>
  <si>
    <t>Assistance Listing (CFDA) number and title</t>
  </si>
  <si>
    <t>Federal agency name</t>
  </si>
  <si>
    <t>Pass-through entity name (Department)</t>
  </si>
  <si>
    <t>Identification of whether the award is “research and development”</t>
  </si>
  <si>
    <t>Indirect cost rate and basis (e.g., federally negotiated rate, 10% de minimis, or none)</t>
  </si>
  <si>
    <t>Section 2 – General Terms and Conditions</t>
  </si>
  <si>
    <t>Required Term/Condition</t>
  </si>
  <si>
    <t>Section 3 – Subrecipient Acknowledgement and Compliance</t>
  </si>
  <si>
    <t>(To be completed by Program Office during contract execution.)</t>
  </si>
  <si>
    <t>Item</t>
  </si>
  <si>
    <t>Notes</t>
  </si>
  <si>
    <t>Subrecipient has acknowledged and accepted all terms and conditions in writing</t>
  </si>
  <si>
    <t>Subrecipient has received written guidance on reporting schedules and contacts</t>
  </si>
  <si>
    <t>Contract file includes a completed and signed Subrecipient Risk Assessment</t>
  </si>
  <si>
    <t>FFATA data elements have been collected and reported in SAM.gov.</t>
  </si>
  <si>
    <t>Award packet includes internal review/approval signatures (legal, fiscal, grants)</t>
  </si>
  <si>
    <t>To ensure that every subaward issued by the AGENCY includes all information required under 2 CFR § 200.332(a) and that subrecipients are properly informed of their compliance and reporting responsibilities.</t>
  </si>
  <si>
    <t>Incorporates all applicable public policy requirements (e.g., civil rights, environmental, health and safety, etc.)</t>
  </si>
  <si>
    <t>Includes allowable cost provisions consistent with 2 CFR Part 200, Subpart E</t>
  </si>
  <si>
    <t>Specifies financial and performance reporting frequency and due dates</t>
  </si>
  <si>
    <t>Includes payment method and invoicing requirements</t>
  </si>
  <si>
    <t>Describes matching or cost sharing requirements (if applicable)</t>
  </si>
  <si>
    <t>Requires maintenance of records and access for audit/review per 2 CFR § 200.334–337</t>
  </si>
  <si>
    <t>Identifies subrecipient monitoring and oversight responsibilities of the Department</t>
  </si>
  <si>
    <t>Includes conditions for withholding, suspension, or termination for noncompliance (2 CFR § 200.339)</t>
  </si>
  <si>
    <t>Specifies procurement standards applicable to subrecipients (2 CFR § 200.317–327)</t>
  </si>
  <si>
    <t>References Single Audit Act requirements (2 CFR Part 200, Subpart F)</t>
  </si>
  <si>
    <t>Requires compliance with FFATA reporting when applicable</t>
  </si>
  <si>
    <t>Includes debarment/suspension certification requirement (2 CFR Part 180)</t>
  </si>
  <si>
    <t>Includes conflict of interest provisions consistent with 2 CFR § 200.318(c)(1)</t>
  </si>
  <si>
    <t>Specifies record retention period (minimum three years from final report submission)</t>
  </si>
  <si>
    <t>Includes requirements for program income, equipment, and supplies (2 CFR § 200.307–§ 200.314)</t>
  </si>
  <si>
    <t>Includes closeout procedures and final reporting requirements (2 CFR § 200.344)</t>
  </si>
  <si>
    <t xml:space="preserve">Has the organization expended $1,000,000 or more in federal grant awards during their fiscal year?  Which requires a Single Audit with a SEFA report. </t>
  </si>
  <si>
    <t xml:space="preserve">Real Property, or Equipment </t>
  </si>
  <si>
    <t>Program Complexity</t>
  </si>
  <si>
    <t>Award Amount</t>
  </si>
  <si>
    <t>SEFA Annual Report &amp; Single Audit Report</t>
  </si>
  <si>
    <t>Federal Suspension/Debarment Verification</t>
  </si>
  <si>
    <t>UEI Number</t>
  </si>
  <si>
    <t>Violations of Previous Federal Awards</t>
  </si>
  <si>
    <t>Key Staff Changes</t>
  </si>
  <si>
    <t>Federal Payment and Cost Allowability Procedures</t>
  </si>
  <si>
    <t>Procurement Policy</t>
  </si>
  <si>
    <t>Conflict of Interest Policy</t>
  </si>
  <si>
    <t>Internal Controls</t>
  </si>
  <si>
    <t>Does the applicant have a Record Retention Policy in place and is it documented? 
(200.336)</t>
  </si>
  <si>
    <t>Subrecipients must maintain financial records, supporting documents, statistical records, and all other records pertinent to a Federal award for three years* after the submission of the final expenditure report as reported by the pass-through entity. An established policy retention procedure improves the subrecipient's system of internal controls to ensure compliance with Federal requirements.</t>
  </si>
  <si>
    <t>Record Retention Policy</t>
  </si>
  <si>
    <t>Does the applicant have an Inventory Policy in place and is it documented?
(200.313(d)) (Applicable if yes to #7.)</t>
  </si>
  <si>
    <t xml:space="preserve">If yes, please add more detail:
</t>
  </si>
  <si>
    <t>Does the applicant have a Time and Effort Policy in place and is it documented? 
(If applicable)</t>
  </si>
  <si>
    <t>Does the applicant have a Compensation - Fringe benefits Policy in place and is it documented? 
(200.431) (If applicable)</t>
  </si>
  <si>
    <t>Does the applicant have a Travel Policy in place and is it documented?
(200.475(b)) (If applicable)</t>
  </si>
  <si>
    <t>Federal Grant Management Resources - New Mexico Department of Finance and Administration</t>
  </si>
  <si>
    <t>Certification of Federal Expenditures Below Audit Threshold</t>
  </si>
  <si>
    <t>(To be completed by subrecipients expending less than $1,000,000 in Federal awards during their fiscal year)</t>
  </si>
  <si>
    <r>
      <t>Subrecipient Name:</t>
    </r>
    <r>
      <rPr>
        <sz val="12"/>
        <color theme="1"/>
        <rFont val="Times New Roman"/>
        <family val="1"/>
      </rPr>
      <t xml:space="preserve"> </t>
    </r>
  </si>
  <si>
    <r>
      <t>Unique Entity ID (UEI):</t>
    </r>
    <r>
      <rPr>
        <sz val="12"/>
        <color theme="1"/>
        <rFont val="Times New Roman"/>
        <family val="1"/>
      </rPr>
      <t xml:space="preserve"> </t>
    </r>
  </si>
  <si>
    <t>Fiscal Year End Date:</t>
  </si>
  <si>
    <t>Certification Statement</t>
  </si>
  <si>
    <t>Pursuant to 2 CFR 200.501(d) of the Uniform Guidance, this is to certify that for the fiscal year ended ________________, the above-named organization:</t>
  </si>
  <si>
    <t>1. Expended less than $1,000,000 in total Federal awards during its fiscal year; therefore, a Single Audit or Program-Specific Audit was not required.</t>
  </si>
  <si>
    <t>2. Maintains financial records and supporting documentation for all Federal funds received and expended during the fiscal year.</t>
  </si>
  <si>
    <t>3. Agrees to make all such records available for review or audit by the New Mexico Department of Health, the Federal awarding agency, or the U.S. Comptroller General, upon request.</t>
  </si>
  <si>
    <t>4. Confirms that all information provided in this certification is true, complete, and accurate to the best of the organization’s knowledge.</t>
  </si>
  <si>
    <t>Authorized Official (print name):</t>
  </si>
  <si>
    <t>Signature:</t>
  </si>
  <si>
    <t>Department Use Only</t>
  </si>
  <si>
    <t>Reviewed By (FAB):</t>
  </si>
  <si>
    <t>Date Reviewed:</t>
  </si>
  <si>
    <t>Does the applicant have the capacity to manage and implement federal regulations including 2 CFR 200 and other specific federal regulations pertaining to items such as segregation of duties, cash handling, contracting procedures, and personnel and travel policies?
(2 CFR 200.303 - Internal Controls)</t>
  </si>
  <si>
    <t>Does the applicant have an indirect cost rate?</t>
  </si>
  <si>
    <t>Does the applicant have standard operating procedures and/or administrative manuals that indicate strong internal controls?</t>
  </si>
  <si>
    <t>Does the applicant have a financial management system in place that can track and record program expenditures?</t>
  </si>
  <si>
    <t>Has the applicant had a single audit in the last 12 months?</t>
  </si>
  <si>
    <t>Does the applicant have adequate and qualified staff to comply with the terms of the agreement?</t>
  </si>
  <si>
    <t>Does the applicant have experience administering similar programs?</t>
  </si>
  <si>
    <t>Is the applicant receiving a federal award for the first time?</t>
  </si>
  <si>
    <t>Based on the SAM.gov check, is the applicant debarred, suspended, or show delinquent federal debt in Sam.gov? (2 CFR 200.214)</t>
  </si>
  <si>
    <t>Process Flowchars</t>
  </si>
  <si>
    <t>Pre-award Risk Assessment</t>
  </si>
  <si>
    <t>Subrecipient vs. Contractor Determination Checklist</t>
  </si>
  <si>
    <t>Subrecipient Mastersheet</t>
  </si>
  <si>
    <t>Monitoring Matrix</t>
  </si>
  <si>
    <t>Performance Report Review</t>
  </si>
  <si>
    <t>Financial Report Review</t>
  </si>
  <si>
    <t>Subrecipient Audit Tracking Log</t>
  </si>
  <si>
    <t>Audit Report Review</t>
  </si>
  <si>
    <t>Single Audit Certification</t>
  </si>
  <si>
    <t>Corrective Action Plan</t>
  </si>
  <si>
    <t>Internal Purhcase Request Template</t>
  </si>
  <si>
    <t>Invoice Review Checklist</t>
  </si>
  <si>
    <r>
      <t xml:space="preserve">when scrolling with your mouse, hold down Control </t>
    </r>
    <r>
      <rPr>
        <b/>
        <sz val="14"/>
        <color theme="1"/>
        <rFont val="Aptos Narrow"/>
        <family val="2"/>
        <scheme val="minor"/>
      </rPr>
      <t xml:space="preserve">Shift </t>
    </r>
    <r>
      <rPr>
        <sz val="14"/>
        <color theme="1"/>
        <rFont val="Aptos Narrow"/>
        <family val="2"/>
        <scheme val="minor"/>
      </rPr>
      <t xml:space="preserve">on your keyboard to scroll left and right. Hold down </t>
    </r>
    <r>
      <rPr>
        <b/>
        <sz val="14"/>
        <color theme="1"/>
        <rFont val="Aptos Narrow"/>
        <family val="2"/>
        <scheme val="minor"/>
      </rPr>
      <t xml:space="preserve">Control </t>
    </r>
    <r>
      <rPr>
        <sz val="14"/>
        <color theme="1"/>
        <rFont val="Aptos Narrow"/>
        <family val="2"/>
        <scheme val="minor"/>
      </rPr>
      <t xml:space="preserve">to zoom in and out. </t>
    </r>
  </si>
  <si>
    <t>City Baird</t>
  </si>
  <si>
    <t>15642123-4543</t>
  </si>
  <si>
    <t>Lauren</t>
  </si>
  <si>
    <t xml:space="preserve">Lauren </t>
  </si>
  <si>
    <t>Mora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</si>
</sst>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mm/dd/yy;@"/>
  </numFmts>
  <fonts count="113"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2"/>
      <color theme="1"/>
      <name val="Calibri"/>
      <family val="2"/>
    </font>
    <font>
      <i/>
      <sz val="11"/>
      <color theme="1"/>
      <name val="Calibri"/>
      <family val="2"/>
    </font>
    <font>
      <sz val="11"/>
      <color theme="1"/>
      <name val="Aptos Narrow"/>
      <family val="2"/>
      <scheme val="minor"/>
    </font>
    <font>
      <b/>
      <sz val="12"/>
      <color theme="1"/>
      <name val="Aptos Narrow"/>
      <family val="2"/>
      <scheme val="minor"/>
    </font>
    <font>
      <sz val="10"/>
      <color theme="1"/>
      <name val="Aptos Narrow"/>
      <family val="2"/>
      <scheme val="minor"/>
    </font>
    <font>
      <b/>
      <sz val="9"/>
      <color theme="0"/>
      <name val="Aptos Narrow"/>
      <family val="2"/>
      <scheme val="minor"/>
    </font>
    <font>
      <sz val="9"/>
      <color theme="1"/>
      <name val="Aptos Narrow"/>
      <family val="2"/>
      <scheme val="minor"/>
    </font>
    <font>
      <sz val="12"/>
      <color theme="1"/>
      <name val="Franklin Gothic Medium"/>
      <family val="2"/>
    </font>
    <font>
      <b/>
      <sz val="10"/>
      <color theme="0"/>
      <name val="Aptos Narrow"/>
      <family val="2"/>
      <scheme val="minor"/>
    </font>
    <font>
      <i/>
      <sz val="9"/>
      <name val="Aptos Narrow"/>
      <family val="2"/>
      <scheme val="minor"/>
    </font>
    <font>
      <b/>
      <sz val="10"/>
      <name val="Franklin Gothic Medium"/>
      <family val="2"/>
    </font>
    <font>
      <sz val="10"/>
      <name val="Aptos Narrow"/>
      <family val="2"/>
      <scheme val="minor"/>
    </font>
    <font>
      <b/>
      <sz val="14"/>
      <name val="Franklin Gothic Medium"/>
      <family val="2"/>
    </font>
    <font>
      <u/>
      <sz val="11"/>
      <color theme="10"/>
      <name val="Aptos Narrow"/>
      <family val="2"/>
      <scheme val="minor"/>
    </font>
    <font>
      <u/>
      <sz val="9"/>
      <color theme="10"/>
      <name val="Aptos Narrow"/>
      <family val="2"/>
      <scheme val="minor"/>
    </font>
    <font>
      <sz val="9"/>
      <name val="Aptos Narrow"/>
      <family val="2"/>
      <scheme val="minor"/>
    </font>
    <font>
      <u/>
      <sz val="9"/>
      <color rgb="FF0066FF"/>
      <name val="Aptos Narrow"/>
      <family val="2"/>
      <scheme val="minor"/>
    </font>
    <font>
      <sz val="12"/>
      <color theme="1"/>
      <name val="Aptos Narrow"/>
      <family val="2"/>
      <scheme val="minor"/>
    </font>
    <font>
      <b/>
      <sz val="14"/>
      <color theme="1"/>
      <name val="Franklin Gothic Medium"/>
      <family val="2"/>
    </font>
    <font>
      <sz val="9"/>
      <color theme="1"/>
      <name val="Franklin Gothic Medium"/>
      <family val="2"/>
    </font>
    <font>
      <i/>
      <sz val="10"/>
      <color theme="1"/>
      <name val="Aptos Narrow"/>
      <family val="2"/>
      <scheme val="minor"/>
    </font>
    <font>
      <i/>
      <sz val="9"/>
      <color theme="1"/>
      <name val="Aptos Narrow"/>
      <family val="2"/>
      <scheme val="minor"/>
    </font>
    <font>
      <u/>
      <sz val="10"/>
      <color theme="10"/>
      <name val="Aptos Narrow"/>
      <family val="2"/>
      <scheme val="minor"/>
    </font>
    <font>
      <b/>
      <sz val="10"/>
      <name val="Aptos Narrow"/>
      <family val="2"/>
      <scheme val="minor"/>
    </font>
    <font>
      <u/>
      <sz val="10"/>
      <color rgb="FF0066FF"/>
      <name val="Aptos Narrow"/>
      <family val="2"/>
      <scheme val="minor"/>
    </font>
    <font>
      <b/>
      <sz val="10"/>
      <color theme="1"/>
      <name val="Aptos Narrow"/>
      <family val="2"/>
      <scheme val="minor"/>
    </font>
    <font>
      <b/>
      <sz val="12"/>
      <color theme="0"/>
      <name val="Franklin Gothic Medium"/>
      <family val="2"/>
    </font>
    <font>
      <sz val="14"/>
      <name val="Franklin Gothic Medium"/>
      <family val="2"/>
    </font>
    <font>
      <b/>
      <sz val="14"/>
      <color theme="1"/>
      <name val="Aptos Narrow"/>
      <family val="2"/>
      <scheme val="minor"/>
    </font>
    <font>
      <sz val="14"/>
      <color theme="1"/>
      <name val="Aptos Narrow"/>
      <family val="2"/>
      <scheme val="minor"/>
    </font>
    <font>
      <b/>
      <sz val="9"/>
      <name val="Aptos Narrow"/>
      <family val="2"/>
      <scheme val="minor"/>
    </font>
    <font>
      <sz val="10"/>
      <color theme="2" tint="-0.749992370372631"/>
      <name val="Aptos Narrow"/>
      <family val="2"/>
      <scheme val="minor"/>
    </font>
    <font>
      <b/>
      <sz val="9"/>
      <color theme="1"/>
      <name val="Aptos Narrow"/>
      <family val="2"/>
      <scheme val="minor"/>
    </font>
    <font>
      <b/>
      <sz val="9"/>
      <color theme="2" tint="-0.749992370372631"/>
      <name val="Aptos Narrow"/>
      <family val="2"/>
      <scheme val="minor"/>
    </font>
    <font>
      <sz val="7"/>
      <name val="Segoe UI"/>
      <family val="2"/>
    </font>
    <font>
      <sz val="11"/>
      <name val="Aptos Narrow"/>
      <family val="2"/>
      <scheme val="minor"/>
    </font>
    <font>
      <u/>
      <sz val="9"/>
      <color theme="1"/>
      <name val="Aptos Narrow"/>
      <family val="2"/>
      <scheme val="minor"/>
    </font>
    <font>
      <sz val="8"/>
      <color theme="1"/>
      <name val="Aptos Narrow"/>
      <family val="2"/>
      <scheme val="minor"/>
    </font>
    <font>
      <sz val="9"/>
      <color rgb="FF0066FF"/>
      <name val="Aptos Narrow"/>
      <family val="2"/>
      <scheme val="minor"/>
    </font>
    <font>
      <sz val="9"/>
      <color rgb="FF000000"/>
      <name val="Calibri"/>
      <family val="2"/>
    </font>
    <font>
      <u/>
      <sz val="9"/>
      <color rgb="FF000000"/>
      <name val="Calibri"/>
      <family val="2"/>
    </font>
    <font>
      <sz val="9"/>
      <name val="Franklin Gothic Medium"/>
      <family val="2"/>
    </font>
    <font>
      <i/>
      <sz val="8"/>
      <color theme="1"/>
      <name val="Franklin Gothic Medium"/>
      <family val="2"/>
    </font>
    <font>
      <b/>
      <sz val="20"/>
      <color theme="1"/>
      <name val="Franklin Gothic Medium"/>
      <family val="2"/>
    </font>
    <font>
      <sz val="10"/>
      <color theme="1"/>
      <name val="Franklin Gothic Medium"/>
      <family val="2"/>
    </font>
    <font>
      <sz val="16"/>
      <color theme="1"/>
      <name val="Aptos Narrow"/>
      <family val="2"/>
      <scheme val="minor"/>
    </font>
    <font>
      <sz val="11"/>
      <color rgb="FF000000"/>
      <name val="Calibri"/>
      <family val="2"/>
    </font>
    <font>
      <b/>
      <u/>
      <sz val="12"/>
      <color theme="1"/>
      <name val="Arial Narrow"/>
      <family val="2"/>
    </font>
    <font>
      <sz val="11"/>
      <color theme="1"/>
      <name val="Arial Narrow"/>
      <family val="2"/>
    </font>
    <font>
      <b/>
      <u/>
      <sz val="14"/>
      <color theme="1"/>
      <name val="Arial Narrow"/>
      <family val="2"/>
    </font>
    <font>
      <b/>
      <sz val="11"/>
      <color theme="1"/>
      <name val="Arial Narrow"/>
      <family val="2"/>
    </font>
    <font>
      <sz val="10"/>
      <color theme="1"/>
      <name val="Arial Narrow"/>
      <family val="2"/>
    </font>
    <font>
      <b/>
      <sz val="12"/>
      <color theme="1"/>
      <name val="Arial Narrow"/>
      <family val="2"/>
    </font>
    <font>
      <b/>
      <sz val="10"/>
      <color theme="1"/>
      <name val="Arial Narrow"/>
      <family val="2"/>
    </font>
    <font>
      <b/>
      <sz val="11"/>
      <color rgb="FFFF0000"/>
      <name val="Arial Narrow"/>
      <family val="2"/>
    </font>
    <font>
      <sz val="12"/>
      <color theme="1"/>
      <name val="Arial Narrow"/>
      <family val="2"/>
    </font>
    <font>
      <b/>
      <sz val="14"/>
      <name val="Times New Roman"/>
      <family val="1"/>
    </font>
    <font>
      <b/>
      <sz val="10"/>
      <name val="Times New Roman"/>
      <family val="1"/>
    </font>
    <font>
      <sz val="11"/>
      <name val="Times New Roman"/>
      <family val="1"/>
    </font>
    <font>
      <b/>
      <u/>
      <sz val="11"/>
      <color theme="1"/>
      <name val="Arial Narrow"/>
      <family val="2"/>
    </font>
    <font>
      <b/>
      <sz val="14"/>
      <color theme="1"/>
      <name val="Arial Narrow"/>
      <family val="2"/>
    </font>
    <font>
      <b/>
      <sz val="14"/>
      <color rgb="FFFF0000"/>
      <name val="Arial Narrow"/>
      <family val="2"/>
    </font>
    <font>
      <b/>
      <sz val="11"/>
      <color theme="1"/>
      <name val="Aptos Display"/>
      <family val="2"/>
      <scheme val="major"/>
    </font>
    <font>
      <sz val="11"/>
      <color theme="1"/>
      <name val="Aptos Display"/>
      <family val="2"/>
      <scheme val="major"/>
    </font>
    <font>
      <b/>
      <sz val="11"/>
      <name val="Aptos Display"/>
      <family val="2"/>
      <scheme val="major"/>
    </font>
    <font>
      <b/>
      <sz val="18"/>
      <color theme="1"/>
      <name val="Aptos Display"/>
      <family val="2"/>
      <scheme val="major"/>
    </font>
    <font>
      <b/>
      <sz val="12"/>
      <color theme="1"/>
      <name val="Aptos Display"/>
      <family val="2"/>
      <scheme val="major"/>
    </font>
    <font>
      <sz val="12"/>
      <color theme="1"/>
      <name val="Aptos Display"/>
      <family val="2"/>
      <scheme val="major"/>
    </font>
    <font>
      <sz val="16"/>
      <color theme="1"/>
      <name val="Aptos Display"/>
      <family val="2"/>
      <scheme val="major"/>
    </font>
    <font>
      <b/>
      <sz val="11"/>
      <color theme="0"/>
      <name val="Aptos Display"/>
      <family val="2"/>
      <scheme val="major"/>
    </font>
    <font>
      <i/>
      <sz val="11"/>
      <color theme="1"/>
      <name val="Aptos Narrow"/>
      <family val="2"/>
      <scheme val="minor"/>
    </font>
    <font>
      <b/>
      <sz val="16"/>
      <color theme="1"/>
      <name val="Calibri"/>
      <family val="2"/>
    </font>
    <font>
      <sz val="10"/>
      <color theme="1"/>
      <name val="Arial"/>
      <family val="2"/>
    </font>
    <font>
      <b/>
      <sz val="14"/>
      <color theme="1"/>
      <name val="Calibri"/>
      <family val="2"/>
    </font>
    <font>
      <b/>
      <sz val="16"/>
      <color rgb="FFFFFFFF"/>
      <name val="Calibri"/>
      <family val="2"/>
    </font>
    <font>
      <sz val="14"/>
      <color theme="1"/>
      <name val="Calibri"/>
      <family val="2"/>
    </font>
    <font>
      <b/>
      <sz val="13"/>
      <color theme="1"/>
      <name val="Calibri"/>
      <family val="2"/>
    </font>
    <font>
      <i/>
      <sz val="13"/>
      <color theme="1"/>
      <name val="Calibri"/>
      <family val="2"/>
    </font>
    <font>
      <sz val="10"/>
      <color theme="1"/>
      <name val="Verdana"/>
      <family val="2"/>
    </font>
    <font>
      <b/>
      <sz val="10"/>
      <name val="Verdana"/>
      <family val="2"/>
    </font>
    <font>
      <b/>
      <sz val="10"/>
      <color theme="1"/>
      <name val="Verdana"/>
      <family val="2"/>
    </font>
    <font>
      <sz val="11"/>
      <color rgb="FFFF0000"/>
      <name val="Aptos Narrow"/>
      <family val="2"/>
      <scheme val="minor"/>
    </font>
    <font>
      <sz val="12"/>
      <color theme="1"/>
      <name val="Aptos"/>
      <family val="2"/>
    </font>
    <font>
      <b/>
      <sz val="12"/>
      <color theme="1"/>
      <name val="Aptos"/>
      <family val="2"/>
    </font>
    <font>
      <sz val="12"/>
      <color theme="1"/>
      <name val="Symbol"/>
      <family val="1"/>
      <charset val="2"/>
    </font>
    <font>
      <sz val="7"/>
      <color theme="1"/>
      <name val="Times New Roman"/>
      <family val="1"/>
    </font>
    <font>
      <u/>
      <sz val="12"/>
      <color theme="1"/>
      <name val="Aptos"/>
      <family val="2"/>
    </font>
    <font>
      <b/>
      <u/>
      <sz val="12"/>
      <color theme="1"/>
      <name val="Aptos"/>
      <family val="2"/>
    </font>
    <font>
      <sz val="12"/>
      <color theme="1"/>
      <name val="Times New Roman"/>
      <family val="1"/>
    </font>
    <font>
      <b/>
      <sz val="12"/>
      <color theme="1"/>
      <name val="Times New Roman"/>
      <family val="1"/>
    </font>
    <font>
      <b/>
      <sz val="12"/>
      <color theme="1"/>
      <name val="Cambria Math"/>
      <family val="1"/>
    </font>
    <font>
      <sz val="14"/>
      <color theme="1"/>
      <name val="Aptos"/>
      <family val="2"/>
    </font>
    <font>
      <b/>
      <sz val="26"/>
      <color theme="1"/>
      <name val="Aptos"/>
      <family val="2"/>
    </font>
    <font>
      <sz val="26"/>
      <color theme="1"/>
      <name val="Aptos Narrow"/>
      <family val="2"/>
      <scheme val="minor"/>
    </font>
    <font>
      <b/>
      <sz val="26"/>
      <color theme="1"/>
      <name val="Aptos Narrow"/>
      <family val="2"/>
      <scheme val="minor"/>
    </font>
    <font>
      <sz val="10"/>
      <color rgb="FF7030A0"/>
      <name val="Aptos Narrow"/>
      <family val="2"/>
      <scheme val="minor"/>
    </font>
    <font>
      <sz val="10"/>
      <color rgb="FFFF0000"/>
      <name val="Aptos Narrow"/>
      <family val="2"/>
      <scheme val="minor"/>
    </font>
    <font>
      <b/>
      <sz val="10"/>
      <color rgb="FF7030A0"/>
      <name val="Aptos Narrow"/>
      <family val="2"/>
      <scheme val="minor"/>
    </font>
    <font>
      <b/>
      <i/>
      <sz val="12"/>
      <color theme="1"/>
      <name val="Aptos Narrow"/>
      <family val="2"/>
      <scheme val="minor"/>
    </font>
    <font>
      <b/>
      <sz val="12"/>
      <color rgb="FFFF0000"/>
      <name val="Aptos Narrow"/>
      <family val="2"/>
      <scheme val="minor"/>
    </font>
    <font>
      <b/>
      <u/>
      <sz val="11"/>
      <color theme="1"/>
      <name val="Aptos Narrow"/>
      <family val="2"/>
      <scheme val="minor"/>
    </font>
    <font>
      <b/>
      <sz val="11"/>
      <color rgb="FFFF0000"/>
      <name val="Aptos Narrow"/>
      <family val="2"/>
      <scheme val="minor"/>
    </font>
    <font>
      <b/>
      <sz val="8"/>
      <color theme="1"/>
      <name val="Aptos Narrow"/>
      <family val="2"/>
      <scheme val="minor"/>
    </font>
    <font>
      <sz val="9"/>
      <color indexed="81"/>
      <name val="Tahoma"/>
      <family val="2"/>
    </font>
    <font>
      <b/>
      <sz val="11"/>
      <color theme="1"/>
      <name val="Segoe UI"/>
      <family val="2"/>
    </font>
    <font>
      <b/>
      <i/>
      <sz val="12"/>
      <color theme="1"/>
      <name val="Aptos"/>
      <family val="2"/>
    </font>
    <font>
      <i/>
      <sz val="12"/>
      <color theme="1"/>
      <name val="Aptos"/>
      <family val="2"/>
    </font>
    <font>
      <b/>
      <sz val="9"/>
      <color indexed="81"/>
      <name val="Tahoma"/>
      <family val="2"/>
    </font>
    <font>
      <i/>
      <sz val="12"/>
      <color theme="1"/>
      <name val="Times New Roman"/>
      <family val="1"/>
    </font>
  </fonts>
  <fills count="4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1" tint="0.249977111117893"/>
        <bgColor indexed="64"/>
      </patternFill>
    </fill>
    <fill>
      <patternFill patternType="solid">
        <fgColor theme="0"/>
        <bgColor indexed="64"/>
      </patternFill>
    </fill>
    <fill>
      <patternFill patternType="solid">
        <fgColor theme="2" tint="-0.749992370372631"/>
        <bgColor indexed="64"/>
      </patternFill>
    </fill>
    <fill>
      <patternFill patternType="solid">
        <fgColor theme="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theme="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61FFBF"/>
        <bgColor indexed="64"/>
      </patternFill>
    </fill>
    <fill>
      <patternFill patternType="solid">
        <fgColor rgb="FFFF99FF"/>
        <bgColor indexed="64"/>
      </patternFill>
    </fill>
    <fill>
      <patternFill patternType="solid">
        <fgColor rgb="FF0099FF"/>
        <bgColor theme="0"/>
      </patternFill>
    </fill>
    <fill>
      <patternFill patternType="solid">
        <fgColor rgb="FFA7A7FF"/>
        <bgColor indexed="64"/>
      </patternFill>
    </fill>
    <fill>
      <patternFill patternType="lightUp">
        <fgColor rgb="FF61FFBF"/>
        <bgColor rgb="FFD9FFF0"/>
      </patternFill>
    </fill>
    <fill>
      <patternFill patternType="lightUp">
        <fgColor rgb="FFFFB7FF"/>
        <bgColor rgb="FFFFE7FF"/>
      </patternFill>
    </fill>
    <fill>
      <patternFill patternType="lightUp">
        <fgColor rgb="FF8FD2FF"/>
        <bgColor rgb="FFC9E9FF"/>
      </patternFill>
    </fill>
    <fill>
      <patternFill patternType="lightUp">
        <fgColor rgb="FFCDCDFF"/>
        <bgColor rgb="FFE7E7FF"/>
      </patternFill>
    </fill>
    <fill>
      <patternFill patternType="solid">
        <fgColor theme="7" tint="0.59999389629810485"/>
        <bgColor indexed="64"/>
      </patternFill>
    </fill>
    <fill>
      <patternFill patternType="solid">
        <fgColor rgb="FFFFFFFF"/>
        <bgColor indexed="64"/>
      </patternFill>
    </fill>
    <fill>
      <patternFill patternType="solid">
        <fgColor rgb="FF002569"/>
        <bgColor indexed="64"/>
      </patternFill>
    </fill>
    <fill>
      <patternFill patternType="solid">
        <fgColor rgb="FFFEF2CB"/>
        <bgColor indexed="64"/>
      </patternFill>
    </fill>
    <fill>
      <patternFill patternType="solid">
        <fgColor rgb="FFB7E1CD"/>
        <bgColor indexed="64"/>
      </patternFill>
    </fill>
    <fill>
      <patternFill patternType="solid">
        <fgColor rgb="FFFF0000"/>
        <bgColor indexed="64"/>
      </patternFill>
    </fill>
    <fill>
      <patternFill patternType="solid">
        <fgColor rgb="FFFFD965"/>
        <bgColor indexed="64"/>
      </patternFill>
    </fill>
    <fill>
      <patternFill patternType="solid">
        <fgColor rgb="FF92D050"/>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3" tint="0.39997558519241921"/>
        <bgColor indexed="64"/>
      </patternFill>
    </fill>
  </fills>
  <borders count="7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style="medium">
        <color indexed="64"/>
      </bottom>
      <diagonal/>
    </border>
    <border>
      <left style="thin">
        <color auto="1"/>
      </left>
      <right style="thin">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right/>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medium">
        <color indexed="64"/>
      </right>
      <top/>
      <bottom style="medium">
        <color indexed="64"/>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indexed="64"/>
      </left>
      <right style="thin">
        <color indexed="64"/>
      </right>
      <top style="thick">
        <color indexed="64"/>
      </top>
      <bottom style="medium">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auto="1"/>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s>
  <cellStyleXfs count="4">
    <xf numFmtId="0" fontId="0" fillId="0" borderId="0"/>
    <xf numFmtId="44" fontId="6" fillId="0" borderId="0" applyFont="0" applyFill="0" applyBorder="0" applyAlignment="0" applyProtection="0"/>
    <xf numFmtId="0" fontId="17" fillId="0" borderId="0" applyNumberFormat="0" applyFill="0" applyBorder="0" applyAlignment="0" applyProtection="0"/>
    <xf numFmtId="9" fontId="6" fillId="0" borderId="0" applyFont="0" applyFill="0" applyBorder="0" applyAlignment="0" applyProtection="0"/>
  </cellStyleXfs>
  <cellXfs count="935">
    <xf numFmtId="0" fontId="0" fillId="0" borderId="0" xfId="0"/>
    <xf numFmtId="0" fontId="0" fillId="0" borderId="0" xfId="0" applyAlignment="1">
      <alignment wrapText="1"/>
    </xf>
    <xf numFmtId="0" fontId="2" fillId="0" borderId="0" xfId="0" applyFont="1"/>
    <xf numFmtId="0" fontId="3" fillId="0" borderId="1" xfId="0" applyFont="1" applyBorder="1" applyAlignment="1">
      <alignment horizontal="center" vertical="top" wrapText="1"/>
    </xf>
    <xf numFmtId="0" fontId="2" fillId="0" borderId="0" xfId="0" applyFont="1" applyAlignment="1">
      <alignment wrapText="1"/>
    </xf>
    <xf numFmtId="0" fontId="4" fillId="0" borderId="0" xfId="0" applyFont="1"/>
    <xf numFmtId="0" fontId="0" fillId="0" borderId="1" xfId="0" applyBorder="1"/>
    <xf numFmtId="0" fontId="1" fillId="0" borderId="0" xfId="0" applyFont="1"/>
    <xf numFmtId="164" fontId="0" fillId="0" borderId="1" xfId="0" applyNumberFormat="1" applyBorder="1"/>
    <xf numFmtId="0" fontId="3" fillId="0" borderId="1" xfId="0" applyFont="1" applyBorder="1" applyAlignment="1">
      <alignment horizontal="center" wrapText="1"/>
    </xf>
    <xf numFmtId="0" fontId="2" fillId="0" borderId="3" xfId="0" applyFont="1" applyBorder="1" applyAlignment="1">
      <alignment vertical="top"/>
    </xf>
    <xf numFmtId="0" fontId="2" fillId="0" borderId="3"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xf>
    <xf numFmtId="0" fontId="2" fillId="0" borderId="5" xfId="0" applyFont="1" applyBorder="1" applyAlignment="1">
      <alignment vertical="top" wrapText="1"/>
    </xf>
    <xf numFmtId="0" fontId="0" fillId="0" borderId="5" xfId="0" applyBorder="1"/>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top" wrapText="1"/>
    </xf>
    <xf numFmtId="0" fontId="0" fillId="0" borderId="5" xfId="0" applyBorder="1" applyAlignment="1">
      <alignment vertical="top" wrapText="1"/>
    </xf>
    <xf numFmtId="0" fontId="0" fillId="0" borderId="5" xfId="0" applyBorder="1" applyAlignment="1">
      <alignment horizontal="left" vertical="top" wrapText="1"/>
    </xf>
    <xf numFmtId="0" fontId="0" fillId="0" borderId="4" xfId="0" applyBorder="1" applyAlignment="1">
      <alignment vertical="top" wrapText="1"/>
    </xf>
    <xf numFmtId="0" fontId="0" fillId="0" borderId="4" xfId="0"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0" borderId="5" xfId="0" applyBorder="1" applyAlignment="1">
      <alignment horizontal="left" wrapText="1"/>
    </xf>
    <xf numFmtId="0" fontId="0" fillId="0" borderId="4" xfId="0" applyBorder="1" applyAlignment="1">
      <alignment horizontal="left" wrapText="1"/>
    </xf>
    <xf numFmtId="0" fontId="7" fillId="0" borderId="0" xfId="0" applyFont="1"/>
    <xf numFmtId="0" fontId="0" fillId="0" borderId="15" xfId="0" applyBorder="1"/>
    <xf numFmtId="0" fontId="0" fillId="0" borderId="16" xfId="0" applyBorder="1"/>
    <xf numFmtId="0" fontId="0" fillId="3" borderId="0" xfId="0" applyFill="1"/>
    <xf numFmtId="0" fontId="0" fillId="0" borderId="17" xfId="0" applyBorder="1"/>
    <xf numFmtId="0" fontId="0" fillId="0" borderId="18" xfId="0" applyBorder="1"/>
    <xf numFmtId="0" fontId="1" fillId="0" borderId="19" xfId="0" applyFont="1" applyBorder="1" applyAlignment="1">
      <alignment horizontal="center" wrapText="1"/>
    </xf>
    <xf numFmtId="0" fontId="1" fillId="0" borderId="20" xfId="0" applyFont="1" applyBorder="1" applyAlignment="1">
      <alignment horizontal="center" wrapText="1"/>
    </xf>
    <xf numFmtId="0" fontId="1" fillId="0" borderId="21" xfId="0" applyFont="1" applyBorder="1" applyAlignment="1">
      <alignment horizontal="center" wrapText="1"/>
    </xf>
    <xf numFmtId="0" fontId="1" fillId="3" borderId="19" xfId="0" applyFont="1" applyFill="1" applyBorder="1" applyAlignment="1">
      <alignment horizontal="center" wrapText="1"/>
    </xf>
    <xf numFmtId="0" fontId="1" fillId="3" borderId="20" xfId="0" applyFont="1" applyFill="1" applyBorder="1" applyAlignment="1">
      <alignment horizontal="center" wrapText="1"/>
    </xf>
    <xf numFmtId="0" fontId="1" fillId="3" borderId="22" xfId="0" applyFont="1" applyFill="1" applyBorder="1" applyAlignment="1">
      <alignment horizontal="center" wrapText="1"/>
    </xf>
    <xf numFmtId="0" fontId="0" fillId="0" borderId="0" xfId="0" applyAlignment="1">
      <alignment horizontal="right"/>
    </xf>
    <xf numFmtId="0" fontId="0" fillId="0" borderId="1" xfId="0" applyBorder="1" applyAlignment="1">
      <alignment horizontal="left"/>
    </xf>
    <xf numFmtId="0" fontId="0" fillId="0" borderId="1" xfId="0" applyBorder="1" applyAlignment="1">
      <alignment horizontal="right"/>
    </xf>
    <xf numFmtId="0" fontId="8" fillId="0" borderId="0" xfId="0" applyFont="1" applyProtection="1">
      <protection hidden="1"/>
    </xf>
    <xf numFmtId="0" fontId="8" fillId="0" borderId="0" xfId="0" applyFont="1" applyAlignment="1" applyProtection="1">
      <alignment horizontal="center"/>
      <protection hidden="1"/>
    </xf>
    <xf numFmtId="0" fontId="9" fillId="0" borderId="0" xfId="0" applyFont="1" applyAlignment="1" applyProtection="1">
      <alignment horizontal="left" vertical="center"/>
      <protection hidden="1"/>
    </xf>
    <xf numFmtId="0" fontId="9" fillId="6" borderId="26" xfId="0" applyFont="1" applyFill="1" applyBorder="1" applyAlignment="1" applyProtection="1">
      <alignment horizontal="left" vertical="center"/>
      <protection hidden="1"/>
    </xf>
    <xf numFmtId="0" fontId="9" fillId="6" borderId="27" xfId="0" applyFont="1" applyFill="1" applyBorder="1" applyAlignment="1" applyProtection="1">
      <alignment horizontal="left" vertical="center"/>
      <protection hidden="1"/>
    </xf>
    <xf numFmtId="0" fontId="10" fillId="0" borderId="0" xfId="0" applyFont="1" applyAlignment="1" applyProtection="1">
      <alignment horizontal="center" vertical="center"/>
      <protection hidden="1"/>
    </xf>
    <xf numFmtId="0" fontId="12" fillId="0" borderId="0" xfId="0" applyFont="1" applyAlignment="1" applyProtection="1">
      <alignment vertical="top"/>
      <protection hidden="1"/>
    </xf>
    <xf numFmtId="0" fontId="14" fillId="0" borderId="0" xfId="0" applyFont="1" applyAlignment="1" applyProtection="1">
      <alignment horizontal="center" vertical="top"/>
      <protection hidden="1"/>
    </xf>
    <xf numFmtId="0" fontId="12" fillId="0" borderId="0" xfId="0" applyFont="1" applyAlignment="1" applyProtection="1">
      <alignment horizontal="left" vertical="top"/>
      <protection hidden="1"/>
    </xf>
    <xf numFmtId="0" fontId="14" fillId="0" borderId="0" xfId="0" applyFont="1" applyProtection="1">
      <protection hidden="1"/>
    </xf>
    <xf numFmtId="0" fontId="16" fillId="0" borderId="8" xfId="0" applyFont="1" applyBorder="1" applyProtection="1">
      <protection hidden="1"/>
    </xf>
    <xf numFmtId="0" fontId="8" fillId="0" borderId="13" xfId="0" applyFont="1" applyBorder="1" applyProtection="1">
      <protection hidden="1"/>
    </xf>
    <xf numFmtId="0" fontId="18" fillId="0" borderId="0" xfId="2" applyFont="1" applyProtection="1">
      <protection hidden="1"/>
    </xf>
    <xf numFmtId="0" fontId="19" fillId="0" borderId="0" xfId="0" applyFont="1" applyAlignment="1" applyProtection="1">
      <alignment horizontal="center" vertical="center"/>
      <protection hidden="1"/>
    </xf>
    <xf numFmtId="0" fontId="20" fillId="0" borderId="0" xfId="2" applyFont="1" applyAlignment="1" applyProtection="1">
      <alignment horizontal="left"/>
      <protection hidden="1"/>
    </xf>
    <xf numFmtId="0" fontId="10" fillId="0" borderId="0" xfId="0" applyFont="1" applyAlignment="1" applyProtection="1">
      <alignment horizontal="left" vertical="top" wrapText="1"/>
      <protection hidden="1"/>
    </xf>
    <xf numFmtId="0" fontId="8" fillId="0" borderId="30" xfId="0" applyFont="1" applyBorder="1" applyProtection="1">
      <protection hidden="1"/>
    </xf>
    <xf numFmtId="0" fontId="10" fillId="0" borderId="0" xfId="0" applyFont="1" applyProtection="1">
      <protection hidden="1"/>
    </xf>
    <xf numFmtId="0" fontId="10" fillId="0" borderId="0" xfId="0" applyFont="1" applyAlignment="1" applyProtection="1">
      <alignment horizontal="center"/>
      <protection hidden="1"/>
    </xf>
    <xf numFmtId="0" fontId="10" fillId="0" borderId="30" xfId="0" applyFont="1" applyBorder="1" applyProtection="1">
      <protection hidden="1"/>
    </xf>
    <xf numFmtId="0" fontId="22" fillId="0" borderId="0" xfId="0" applyFont="1" applyAlignment="1" applyProtection="1">
      <alignment vertical="top" wrapText="1"/>
      <protection hidden="1"/>
    </xf>
    <xf numFmtId="0" fontId="23" fillId="9" borderId="0" xfId="0" applyFont="1" applyFill="1" applyAlignment="1" applyProtection="1">
      <alignment horizontal="left"/>
      <protection hidden="1"/>
    </xf>
    <xf numFmtId="0" fontId="24" fillId="0" borderId="0" xfId="0" applyFont="1" applyAlignment="1" applyProtection="1">
      <alignment horizontal="left" vertical="center" wrapText="1"/>
      <protection hidden="1"/>
    </xf>
    <xf numFmtId="0" fontId="20" fillId="0" borderId="0" xfId="2" applyFont="1" applyAlignment="1" applyProtection="1">
      <alignment vertical="top"/>
      <protection hidden="1"/>
    </xf>
    <xf numFmtId="0" fontId="19" fillId="0" borderId="0" xfId="0" applyFont="1" applyAlignment="1" applyProtection="1">
      <alignment vertical="top"/>
      <protection hidden="1"/>
    </xf>
    <xf numFmtId="0" fontId="10" fillId="0" borderId="0" xfId="0" applyFont="1" applyAlignment="1" applyProtection="1">
      <alignment horizontal="left" wrapText="1" indent="1"/>
      <protection hidden="1"/>
    </xf>
    <xf numFmtId="0" fontId="19" fillId="0" borderId="0" xfId="0" applyFont="1" applyProtection="1">
      <protection hidden="1"/>
    </xf>
    <xf numFmtId="0" fontId="34" fillId="7" borderId="0" xfId="0" applyFont="1" applyFill="1" applyAlignment="1" applyProtection="1">
      <alignment horizontal="left" vertical="top" wrapText="1" indent="1"/>
      <protection hidden="1"/>
    </xf>
    <xf numFmtId="0" fontId="35" fillId="7" borderId="30" xfId="0" applyFont="1" applyFill="1" applyBorder="1" applyProtection="1">
      <protection hidden="1"/>
    </xf>
    <xf numFmtId="0" fontId="35" fillId="7" borderId="0" xfId="0" applyFont="1" applyFill="1" applyProtection="1">
      <protection hidden="1"/>
    </xf>
    <xf numFmtId="0" fontId="20" fillId="0" borderId="0" xfId="2" applyFont="1" applyAlignment="1" applyProtection="1">
      <alignment horizontal="center" vertical="top" wrapText="1"/>
      <protection hidden="1"/>
    </xf>
    <xf numFmtId="0" fontId="20" fillId="0" borderId="0" xfId="2" applyFont="1" applyAlignment="1" applyProtection="1">
      <alignment horizontal="center" vertical="top"/>
      <protection hidden="1"/>
    </xf>
    <xf numFmtId="0" fontId="36" fillId="0" borderId="29" xfId="0" applyFont="1" applyBorder="1" applyAlignment="1" applyProtection="1">
      <alignment horizontal="center" vertical="top"/>
      <protection hidden="1"/>
    </xf>
    <xf numFmtId="0" fontId="36" fillId="0" borderId="30" xfId="0" quotePrefix="1" applyFont="1" applyBorder="1" applyAlignment="1" applyProtection="1">
      <alignment horizontal="center" vertical="top"/>
      <protection hidden="1"/>
    </xf>
    <xf numFmtId="0" fontId="36" fillId="0" borderId="29" xfId="0" quotePrefix="1" applyFont="1" applyBorder="1" applyAlignment="1" applyProtection="1">
      <alignment horizontal="center" vertical="top"/>
      <protection hidden="1"/>
    </xf>
    <xf numFmtId="0" fontId="36" fillId="0" borderId="32" xfId="0" quotePrefix="1" applyFont="1" applyBorder="1" applyAlignment="1" applyProtection="1">
      <alignment horizontal="center" vertical="top"/>
      <protection hidden="1"/>
    </xf>
    <xf numFmtId="0" fontId="37" fillId="7" borderId="29" xfId="0" quotePrefix="1" applyFont="1" applyFill="1" applyBorder="1" applyAlignment="1" applyProtection="1">
      <alignment horizontal="center" vertical="top"/>
      <protection hidden="1"/>
    </xf>
    <xf numFmtId="0" fontId="37" fillId="7" borderId="32" xfId="0" quotePrefix="1" applyFont="1" applyFill="1" applyBorder="1" applyAlignment="1" applyProtection="1">
      <alignment horizontal="center" vertical="top"/>
      <protection hidden="1"/>
    </xf>
    <xf numFmtId="0" fontId="27" fillId="11" borderId="15" xfId="0" applyFont="1" applyFill="1" applyBorder="1" applyAlignment="1" applyProtection="1">
      <alignment horizontal="center" vertical="top"/>
      <protection hidden="1"/>
    </xf>
    <xf numFmtId="0" fontId="27" fillId="11" borderId="28" xfId="0" applyFont="1" applyFill="1" applyBorder="1" applyAlignment="1" applyProtection="1">
      <alignment horizontal="center" vertical="top"/>
      <protection hidden="1"/>
    </xf>
    <xf numFmtId="0" fontId="36" fillId="11" borderId="28" xfId="0" applyFont="1" applyFill="1" applyBorder="1" applyAlignment="1" applyProtection="1">
      <alignment horizontal="left" vertical="top"/>
      <protection hidden="1"/>
    </xf>
    <xf numFmtId="0" fontId="36" fillId="11" borderId="39" xfId="0" applyFont="1" applyFill="1" applyBorder="1" applyAlignment="1" applyProtection="1">
      <alignment horizontal="left" vertical="top"/>
      <protection hidden="1"/>
    </xf>
    <xf numFmtId="0" fontId="29" fillId="11" borderId="39" xfId="0" quotePrefix="1" applyFont="1" applyFill="1" applyBorder="1" applyAlignment="1" applyProtection="1">
      <alignment horizontal="left" vertical="top"/>
      <protection hidden="1"/>
    </xf>
    <xf numFmtId="0" fontId="36" fillId="0" borderId="32" xfId="0" quotePrefix="1" applyFont="1" applyBorder="1" applyAlignment="1" applyProtection="1">
      <alignment horizontal="center"/>
      <protection hidden="1"/>
    </xf>
    <xf numFmtId="0" fontId="13" fillId="7" borderId="0" xfId="0" applyFont="1" applyFill="1" applyAlignment="1" applyProtection="1">
      <alignment vertical="top" wrapText="1"/>
      <protection hidden="1"/>
    </xf>
    <xf numFmtId="0" fontId="38" fillId="0" borderId="0" xfId="0" applyFont="1" applyAlignment="1" applyProtection="1">
      <alignment horizontal="left" vertical="center" wrapText="1" indent="1"/>
      <protection hidden="1"/>
    </xf>
    <xf numFmtId="0" fontId="27" fillId="11" borderId="17" xfId="0" applyFont="1" applyFill="1" applyBorder="1" applyAlignment="1" applyProtection="1">
      <alignment horizontal="center" vertical="top"/>
      <protection hidden="1"/>
    </xf>
    <xf numFmtId="0" fontId="27" fillId="11" borderId="2" xfId="0" applyFont="1" applyFill="1" applyBorder="1" applyAlignment="1" applyProtection="1">
      <alignment horizontal="center" vertical="top"/>
      <protection hidden="1"/>
    </xf>
    <xf numFmtId="0" fontId="15" fillId="7" borderId="30" xfId="0" applyFont="1" applyFill="1" applyBorder="1" applyAlignment="1" applyProtection="1">
      <alignment vertical="top"/>
      <protection hidden="1"/>
    </xf>
    <xf numFmtId="0" fontId="15" fillId="7" borderId="0" xfId="0" applyFont="1" applyFill="1" applyAlignment="1" applyProtection="1">
      <alignment vertical="top"/>
      <protection hidden="1"/>
    </xf>
    <xf numFmtId="0" fontId="15" fillId="7" borderId="30" xfId="0" applyFont="1" applyFill="1" applyBorder="1" applyProtection="1">
      <protection hidden="1"/>
    </xf>
    <xf numFmtId="0" fontId="15" fillId="7" borderId="0" xfId="0" applyFont="1" applyFill="1" applyProtection="1">
      <protection hidden="1"/>
    </xf>
    <xf numFmtId="0" fontId="38" fillId="0" borderId="0" xfId="0" applyFont="1" applyAlignment="1" applyProtection="1">
      <alignment horizontal="center" vertical="center" wrapText="1"/>
      <protection hidden="1"/>
    </xf>
    <xf numFmtId="0" fontId="39" fillId="0" borderId="0" xfId="0" applyFont="1" applyAlignment="1" applyProtection="1">
      <alignment horizontal="left" vertical="center" wrapText="1" indent="1"/>
      <protection hidden="1"/>
    </xf>
    <xf numFmtId="0" fontId="10" fillId="0" borderId="0" xfId="0" applyFont="1" applyAlignment="1" applyProtection="1">
      <alignment horizontal="left"/>
      <protection hidden="1"/>
    </xf>
    <xf numFmtId="0" fontId="38" fillId="0" borderId="0" xfId="0" applyFont="1" applyAlignment="1" applyProtection="1">
      <alignment vertical="center" wrapText="1"/>
      <protection hidden="1"/>
    </xf>
    <xf numFmtId="0" fontId="36" fillId="0" borderId="0" xfId="0" applyFont="1" applyAlignment="1" applyProtection="1">
      <alignment horizontal="left" wrapText="1" indent="1"/>
      <protection hidden="1"/>
    </xf>
    <xf numFmtId="0" fontId="36" fillId="11" borderId="0" xfId="0" applyFont="1" applyFill="1" applyAlignment="1" applyProtection="1">
      <alignment horizontal="left" vertical="top"/>
      <protection hidden="1"/>
    </xf>
    <xf numFmtId="0" fontId="29" fillId="11" borderId="30" xfId="0" quotePrefix="1" applyFont="1" applyFill="1" applyBorder="1" applyAlignment="1" applyProtection="1">
      <alignment horizontal="left" vertical="top"/>
      <protection hidden="1"/>
    </xf>
    <xf numFmtId="0" fontId="15" fillId="0" borderId="30" xfId="0" applyFont="1" applyBorder="1" applyProtection="1">
      <protection hidden="1"/>
    </xf>
    <xf numFmtId="0" fontId="15" fillId="0" borderId="0" xfId="0" applyFont="1" applyProtection="1">
      <protection hidden="1"/>
    </xf>
    <xf numFmtId="0" fontId="13" fillId="7" borderId="30" xfId="0" applyFont="1" applyFill="1" applyBorder="1" applyAlignment="1" applyProtection="1">
      <alignment vertical="top" wrapText="1"/>
      <protection hidden="1"/>
    </xf>
    <xf numFmtId="0" fontId="13" fillId="7" borderId="30" xfId="0" applyFont="1" applyFill="1" applyBorder="1" applyProtection="1">
      <protection hidden="1"/>
    </xf>
    <xf numFmtId="0" fontId="13" fillId="7" borderId="0" xfId="0" applyFont="1" applyFill="1" applyProtection="1">
      <protection hidden="1"/>
    </xf>
    <xf numFmtId="0" fontId="19" fillId="7" borderId="0" xfId="0" applyFont="1" applyFill="1" applyAlignment="1" applyProtection="1">
      <alignment vertical="top" wrapText="1"/>
      <protection hidden="1"/>
    </xf>
    <xf numFmtId="0" fontId="8" fillId="0" borderId="0" xfId="0" applyFont="1" applyAlignment="1" applyProtection="1">
      <alignment horizontal="left" wrapText="1"/>
      <protection hidden="1"/>
    </xf>
    <xf numFmtId="0" fontId="20" fillId="0" borderId="0" xfId="2" applyFont="1" applyProtection="1">
      <protection hidden="1"/>
    </xf>
    <xf numFmtId="0" fontId="10" fillId="0" borderId="0" xfId="0" applyFont="1" applyAlignment="1" applyProtection="1">
      <alignment vertical="top" wrapText="1"/>
      <protection hidden="1"/>
    </xf>
    <xf numFmtId="0" fontId="27" fillId="11" borderId="37" xfId="0" applyFont="1" applyFill="1" applyBorder="1" applyAlignment="1" applyProtection="1">
      <alignment horizontal="center" vertical="top"/>
      <protection hidden="1"/>
    </xf>
    <xf numFmtId="0" fontId="27" fillId="11" borderId="31" xfId="0" applyFont="1" applyFill="1" applyBorder="1" applyAlignment="1" applyProtection="1">
      <alignment horizontal="center" vertical="top"/>
      <protection hidden="1"/>
    </xf>
    <xf numFmtId="0" fontId="20" fillId="0" borderId="0" xfId="2" applyFont="1" applyBorder="1" applyProtection="1">
      <protection hidden="1"/>
    </xf>
    <xf numFmtId="0" fontId="9" fillId="7" borderId="0" xfId="0" applyFont="1" applyFill="1" applyAlignment="1" applyProtection="1">
      <alignment wrapText="1"/>
      <protection hidden="1"/>
    </xf>
    <xf numFmtId="0" fontId="17" fillId="0" borderId="0" xfId="2" applyProtection="1">
      <protection hidden="1"/>
    </xf>
    <xf numFmtId="0" fontId="9" fillId="8" borderId="37" xfId="0" applyFont="1" applyFill="1" applyBorder="1" applyAlignment="1" applyProtection="1">
      <alignment vertical="top"/>
      <protection hidden="1"/>
    </xf>
    <xf numFmtId="0" fontId="19" fillId="0" borderId="0" xfId="0" applyFont="1" applyAlignment="1" applyProtection="1">
      <alignment vertical="top" wrapText="1"/>
      <protection hidden="1"/>
    </xf>
    <xf numFmtId="0" fontId="25" fillId="0" borderId="0" xfId="0" applyFont="1" applyAlignment="1" applyProtection="1">
      <alignment vertical="center" wrapText="1"/>
      <protection hidden="1"/>
    </xf>
    <xf numFmtId="0" fontId="41" fillId="0" borderId="0" xfId="0" applyFont="1" applyProtection="1">
      <protection hidden="1"/>
    </xf>
    <xf numFmtId="0" fontId="41" fillId="0" borderId="30" xfId="0" applyFont="1" applyBorder="1" applyProtection="1">
      <protection hidden="1"/>
    </xf>
    <xf numFmtId="0" fontId="41" fillId="0" borderId="0" xfId="0" applyFont="1" applyAlignment="1" applyProtection="1">
      <alignment horizontal="center"/>
      <protection hidden="1"/>
    </xf>
    <xf numFmtId="0" fontId="36" fillId="0" borderId="6" xfId="0" applyFont="1" applyBorder="1" applyAlignment="1" applyProtection="1">
      <alignment horizontal="center" vertical="center" wrapText="1"/>
      <protection hidden="1"/>
    </xf>
    <xf numFmtId="0" fontId="48" fillId="0" borderId="0" xfId="0" applyFont="1" applyProtection="1">
      <protection hidden="1"/>
    </xf>
    <xf numFmtId="0" fontId="9" fillId="8" borderId="40" xfId="0" applyFont="1" applyFill="1" applyBorder="1" applyAlignment="1" applyProtection="1">
      <alignment horizontal="center" vertical="top"/>
      <protection hidden="1"/>
    </xf>
    <xf numFmtId="0" fontId="0" fillId="12" borderId="0" xfId="0" applyFill="1"/>
    <xf numFmtId="0" fontId="49" fillId="12" borderId="0" xfId="0" applyFont="1" applyFill="1"/>
    <xf numFmtId="0" fontId="52" fillId="0" borderId="0" xfId="0" applyFont="1"/>
    <xf numFmtId="0" fontId="53" fillId="0" borderId="0" xfId="0" applyFont="1" applyAlignment="1">
      <alignment vertical="center" wrapText="1"/>
    </xf>
    <xf numFmtId="0" fontId="52" fillId="0" borderId="0" xfId="0" applyFont="1" applyAlignment="1">
      <alignment horizontal="center"/>
    </xf>
    <xf numFmtId="0" fontId="52" fillId="0" borderId="0" xfId="0" applyFont="1" applyProtection="1">
      <protection locked="0"/>
    </xf>
    <xf numFmtId="0" fontId="52" fillId="0" borderId="0" xfId="0" applyFont="1" applyAlignment="1" applyProtection="1">
      <alignment horizontal="left"/>
      <protection locked="0"/>
    </xf>
    <xf numFmtId="0" fontId="53" fillId="0" borderId="0" xfId="0" applyFont="1" applyAlignment="1">
      <alignment vertical="center"/>
    </xf>
    <xf numFmtId="0" fontId="53" fillId="0" borderId="0" xfId="0" applyFont="1" applyAlignment="1" applyProtection="1">
      <alignment vertical="center"/>
      <protection locked="0"/>
    </xf>
    <xf numFmtId="0" fontId="52" fillId="0" borderId="0" xfId="0" applyFont="1" applyAlignment="1" applyProtection="1">
      <alignment vertical="center"/>
      <protection locked="0"/>
    </xf>
    <xf numFmtId="0" fontId="55" fillId="0" borderId="0" xfId="0" applyFont="1" applyAlignment="1" applyProtection="1">
      <alignment horizontal="left" vertical="center"/>
      <protection locked="0"/>
    </xf>
    <xf numFmtId="0" fontId="54" fillId="0" borderId="0" xfId="0" applyFont="1" applyAlignment="1">
      <alignment horizontal="center"/>
    </xf>
    <xf numFmtId="0" fontId="52" fillId="0" borderId="0" xfId="0" applyFont="1" applyAlignment="1">
      <alignment horizontal="right"/>
    </xf>
    <xf numFmtId="0" fontId="54" fillId="0" borderId="0" xfId="0" applyFont="1" applyAlignment="1">
      <alignment vertical="top"/>
    </xf>
    <xf numFmtId="0" fontId="52" fillId="0" borderId="0" xfId="0" applyFont="1" applyAlignment="1">
      <alignment vertical="top"/>
    </xf>
    <xf numFmtId="0" fontId="54" fillId="0" borderId="31" xfId="0" applyFont="1" applyBorder="1" applyAlignment="1">
      <alignment horizontal="center"/>
    </xf>
    <xf numFmtId="0" fontId="52" fillId="0" borderId="31" xfId="0" applyFont="1" applyBorder="1" applyAlignment="1">
      <alignment horizontal="center"/>
    </xf>
    <xf numFmtId="0" fontId="52" fillId="0" borderId="32" xfId="0" applyFont="1" applyBorder="1"/>
    <xf numFmtId="0" fontId="52" fillId="0" borderId="31" xfId="0" applyFont="1" applyBorder="1"/>
    <xf numFmtId="0" fontId="52" fillId="0" borderId="29" xfId="0" applyFont="1" applyBorder="1"/>
    <xf numFmtId="0" fontId="52" fillId="0" borderId="2" xfId="0" applyFont="1" applyBorder="1"/>
    <xf numFmtId="0" fontId="59" fillId="0" borderId="0" xfId="0" applyFont="1" applyAlignment="1">
      <alignment horizontal="center" vertical="top"/>
    </xf>
    <xf numFmtId="0" fontId="52" fillId="0" borderId="0" xfId="0" applyFont="1" applyAlignment="1">
      <alignment wrapText="1"/>
    </xf>
    <xf numFmtId="0" fontId="51" fillId="0" borderId="0" xfId="0" applyFont="1" applyAlignment="1">
      <alignment vertical="top" textRotation="90"/>
    </xf>
    <xf numFmtId="0" fontId="59" fillId="0" borderId="0" xfId="0" applyFont="1"/>
    <xf numFmtId="0" fontId="52" fillId="0" borderId="39" xfId="0" applyFont="1" applyBorder="1"/>
    <xf numFmtId="0" fontId="52" fillId="0" borderId="28" xfId="0" applyFont="1" applyBorder="1"/>
    <xf numFmtId="0" fontId="1" fillId="0" borderId="0" xfId="0" applyFont="1" applyAlignment="1">
      <alignment wrapText="1"/>
    </xf>
    <xf numFmtId="0" fontId="39" fillId="0" borderId="0" xfId="0" applyFont="1"/>
    <xf numFmtId="0" fontId="39" fillId="0" borderId="51" xfId="0" applyFont="1" applyBorder="1" applyAlignment="1">
      <alignment vertical="center" wrapText="1"/>
    </xf>
    <xf numFmtId="0" fontId="39" fillId="0" borderId="14" xfId="0" applyFont="1" applyBorder="1" applyAlignment="1">
      <alignment vertical="center" wrapText="1"/>
    </xf>
    <xf numFmtId="0" fontId="66" fillId="0" borderId="0" xfId="0" applyFont="1"/>
    <xf numFmtId="0" fontId="67" fillId="0" borderId="0" xfId="0" applyFont="1"/>
    <xf numFmtId="0" fontId="67" fillId="0" borderId="0" xfId="0" applyFont="1" applyAlignment="1">
      <alignment horizontal="left"/>
    </xf>
    <xf numFmtId="0" fontId="67" fillId="0" borderId="7" xfId="0" applyFont="1" applyBorder="1"/>
    <xf numFmtId="0" fontId="67" fillId="0" borderId="45" xfId="0" applyFont="1" applyBorder="1" applyAlignment="1">
      <alignment horizontal="left"/>
    </xf>
    <xf numFmtId="0" fontId="67" fillId="0" borderId="12" xfId="0" applyFont="1" applyBorder="1"/>
    <xf numFmtId="0" fontId="67" fillId="0" borderId="19" xfId="0" applyFont="1" applyBorder="1" applyAlignment="1">
      <alignment horizontal="left"/>
    </xf>
    <xf numFmtId="0" fontId="67" fillId="0" borderId="19" xfId="0" applyFont="1" applyBorder="1"/>
    <xf numFmtId="0" fontId="68" fillId="0" borderId="1" xfId="0" applyFont="1" applyBorder="1" applyAlignment="1">
      <alignment horizontal="center"/>
    </xf>
    <xf numFmtId="0" fontId="67" fillId="0" borderId="3" xfId="0" applyFont="1" applyBorder="1"/>
    <xf numFmtId="0" fontId="67" fillId="0" borderId="1" xfId="0" applyFont="1" applyBorder="1" applyAlignment="1">
      <alignment wrapText="1"/>
    </xf>
    <xf numFmtId="0" fontId="67" fillId="0" borderId="1" xfId="0" applyFont="1" applyBorder="1"/>
    <xf numFmtId="0" fontId="67" fillId="0" borderId="4" xfId="0" applyFont="1" applyBorder="1"/>
    <xf numFmtId="0" fontId="67" fillId="0" borderId="5" xfId="0" applyFont="1" applyBorder="1"/>
    <xf numFmtId="0" fontId="69" fillId="0" borderId="0" xfId="0" applyFont="1" applyAlignment="1">
      <alignment horizontal="left" vertical="top"/>
    </xf>
    <xf numFmtId="0" fontId="67" fillId="0" borderId="0" xfId="0" applyFont="1" applyAlignment="1">
      <alignment horizontal="centerContinuous"/>
    </xf>
    <xf numFmtId="0" fontId="67" fillId="12" borderId="0" xfId="0" applyFont="1" applyFill="1"/>
    <xf numFmtId="0" fontId="70" fillId="0" borderId="0" xfId="0" applyFont="1"/>
    <xf numFmtId="0" fontId="71" fillId="0" borderId="0" xfId="0" applyFont="1"/>
    <xf numFmtId="0" fontId="72" fillId="12" borderId="0" xfId="0" applyFont="1" applyFill="1"/>
    <xf numFmtId="0" fontId="66" fillId="0" borderId="41" xfId="0" applyFont="1" applyBorder="1"/>
    <xf numFmtId="0" fontId="67" fillId="0" borderId="42" xfId="0" applyFont="1" applyBorder="1" applyAlignment="1">
      <alignment wrapText="1"/>
    </xf>
    <xf numFmtId="0" fontId="66" fillId="0" borderId="50" xfId="0" applyFont="1" applyBorder="1" applyAlignment="1">
      <alignment horizontal="right"/>
    </xf>
    <xf numFmtId="0" fontId="67" fillId="0" borderId="49" xfId="0" applyFont="1" applyBorder="1"/>
    <xf numFmtId="0" fontId="66" fillId="0" borderId="49" xfId="0" applyFont="1" applyBorder="1"/>
    <xf numFmtId="164" fontId="67" fillId="0" borderId="42" xfId="0" applyNumberFormat="1" applyFont="1" applyBorder="1"/>
    <xf numFmtId="0" fontId="73" fillId="13" borderId="1" xfId="0" applyFont="1" applyFill="1" applyBorder="1" applyAlignment="1">
      <alignment horizontal="center"/>
    </xf>
    <xf numFmtId="0" fontId="66" fillId="0" borderId="46" xfId="0" applyFont="1" applyBorder="1"/>
    <xf numFmtId="0" fontId="67" fillId="0" borderId="16" xfId="0" applyFont="1" applyBorder="1"/>
    <xf numFmtId="0" fontId="66" fillId="0" borderId="48" xfId="0" applyFont="1" applyBorder="1" applyAlignment="1">
      <alignment horizontal="right"/>
    </xf>
    <xf numFmtId="0" fontId="67" fillId="0" borderId="47" xfId="0" applyFont="1" applyBorder="1"/>
    <xf numFmtId="0" fontId="66" fillId="0" borderId="47" xfId="0" applyFont="1" applyBorder="1"/>
    <xf numFmtId="164" fontId="67" fillId="0" borderId="44" xfId="0" applyNumberFormat="1" applyFont="1" applyBorder="1"/>
    <xf numFmtId="0" fontId="67" fillId="0" borderId="3" xfId="0" applyFont="1" applyBorder="1" applyAlignment="1">
      <alignment horizontal="left" vertical="top"/>
    </xf>
    <xf numFmtId="0" fontId="67" fillId="0" borderId="3" xfId="0" applyFont="1" applyBorder="1" applyAlignment="1">
      <alignment horizontal="left" wrapText="1"/>
    </xf>
    <xf numFmtId="0" fontId="67" fillId="0" borderId="3" xfId="0" applyFont="1" applyBorder="1" applyAlignment="1">
      <alignment vertical="top" wrapText="1"/>
    </xf>
    <xf numFmtId="0" fontId="67" fillId="0" borderId="3" xfId="0" applyFont="1" applyBorder="1" applyAlignment="1">
      <alignment horizontal="left" vertical="center" wrapText="1"/>
    </xf>
    <xf numFmtId="0" fontId="66" fillId="0" borderId="43" xfId="0" applyFont="1" applyBorder="1"/>
    <xf numFmtId="0" fontId="67" fillId="0" borderId="44" xfId="0" applyFont="1" applyBorder="1"/>
    <xf numFmtId="0" fontId="67" fillId="0" borderId="4" xfId="0" applyFont="1" applyBorder="1" applyAlignment="1">
      <alignment horizontal="left" vertical="center" wrapText="1"/>
    </xf>
    <xf numFmtId="0" fontId="67" fillId="0" borderId="4" xfId="0" applyFont="1" applyBorder="1" applyAlignment="1">
      <alignment wrapText="1"/>
    </xf>
    <xf numFmtId="0" fontId="67" fillId="0" borderId="5" xfId="0" applyFont="1" applyBorder="1" applyAlignment="1">
      <alignment horizontal="left" vertical="center" wrapText="1"/>
    </xf>
    <xf numFmtId="0" fontId="67" fillId="0" borderId="3" xfId="0" applyFont="1" applyBorder="1" applyAlignment="1">
      <alignment vertical="center" wrapText="1"/>
    </xf>
    <xf numFmtId="0" fontId="67" fillId="0" borderId="0" xfId="0" applyFont="1" applyAlignment="1">
      <alignment horizontal="left" vertical="center" indent="1"/>
    </xf>
    <xf numFmtId="0" fontId="67" fillId="0" borderId="0" xfId="0" applyFont="1" applyAlignment="1">
      <alignment horizontal="left" vertical="center" indent="2"/>
    </xf>
    <xf numFmtId="0" fontId="0" fillId="0" borderId="0" xfId="0" applyAlignment="1">
      <alignment horizontal="left" vertical="top"/>
    </xf>
    <xf numFmtId="0" fontId="47" fillId="0" borderId="0" xfId="0" applyFont="1" applyAlignment="1" applyProtection="1">
      <alignment horizontal="left" vertical="top"/>
      <protection hidden="1"/>
    </xf>
    <xf numFmtId="0" fontId="17" fillId="0" borderId="0" xfId="2"/>
    <xf numFmtId="0" fontId="0" fillId="0" borderId="0" xfId="0" applyAlignment="1">
      <alignment horizontal="center"/>
    </xf>
    <xf numFmtId="0" fontId="1" fillId="25" borderId="1" xfId="0" applyFont="1" applyFill="1" applyBorder="1"/>
    <xf numFmtId="0" fontId="0" fillId="0" borderId="1" xfId="0" applyBorder="1" applyAlignment="1">
      <alignment horizontal="center"/>
    </xf>
    <xf numFmtId="0" fontId="0" fillId="2" borderId="1" xfId="0" applyFill="1" applyBorder="1"/>
    <xf numFmtId="0" fontId="1" fillId="0" borderId="1" xfId="0" applyFont="1" applyBorder="1" applyAlignment="1">
      <alignment horizontal="center"/>
    </xf>
    <xf numFmtId="0" fontId="0" fillId="25" borderId="1" xfId="0" applyFill="1" applyBorder="1" applyAlignment="1">
      <alignment horizontal="center"/>
    </xf>
    <xf numFmtId="0" fontId="75" fillId="26" borderId="52" xfId="0" applyFont="1" applyFill="1" applyBorder="1" applyAlignment="1">
      <alignment horizontal="center" vertical="center" wrapText="1"/>
    </xf>
    <xf numFmtId="0" fontId="76" fillId="26" borderId="0" xfId="0" applyFont="1" applyFill="1" applyAlignment="1">
      <alignment wrapText="1"/>
    </xf>
    <xf numFmtId="0" fontId="76" fillId="27" borderId="53" xfId="0" applyFont="1" applyFill="1" applyBorder="1" applyAlignment="1">
      <alignment wrapText="1"/>
    </xf>
    <xf numFmtId="0" fontId="76" fillId="27" borderId="54" xfId="0" applyFont="1" applyFill="1" applyBorder="1" applyAlignment="1">
      <alignment wrapText="1"/>
    </xf>
    <xf numFmtId="0" fontId="76" fillId="0" borderId="0" xfId="0" applyFont="1" applyAlignment="1">
      <alignment wrapText="1"/>
    </xf>
    <xf numFmtId="0" fontId="77" fillId="0" borderId="55" xfId="0" applyFont="1" applyBorder="1" applyAlignment="1">
      <alignment horizontal="right" wrapText="1"/>
    </xf>
    <xf numFmtId="0" fontId="76" fillId="0" borderId="54" xfId="0" applyFont="1" applyBorder="1" applyAlignment="1">
      <alignment wrapText="1"/>
    </xf>
    <xf numFmtId="0" fontId="76" fillId="26" borderId="54" xfId="0" applyFont="1" applyFill="1" applyBorder="1" applyAlignment="1">
      <alignment wrapText="1"/>
    </xf>
    <xf numFmtId="0" fontId="76" fillId="0" borderId="52" xfId="0" applyFont="1" applyBorder="1" applyAlignment="1">
      <alignment wrapText="1"/>
    </xf>
    <xf numFmtId="0" fontId="78" fillId="27" borderId="55" xfId="0" applyFont="1" applyFill="1" applyBorder="1" applyAlignment="1">
      <alignment horizontal="center" wrapText="1"/>
    </xf>
    <xf numFmtId="0" fontId="78" fillId="27" borderId="54" xfId="0" applyFont="1" applyFill="1" applyBorder="1" applyAlignment="1">
      <alignment horizontal="center" wrapText="1"/>
    </xf>
    <xf numFmtId="0" fontId="79" fillId="0" borderId="55" xfId="0" applyFont="1" applyBorder="1" applyAlignment="1">
      <alignment horizontal="center" vertical="center" wrapText="1"/>
    </xf>
    <xf numFmtId="0" fontId="79" fillId="26" borderId="54" xfId="0" applyFont="1" applyFill="1" applyBorder="1" applyAlignment="1">
      <alignment vertical="top" wrapText="1"/>
    </xf>
    <xf numFmtId="0" fontId="79" fillId="28" borderId="54" xfId="0" applyFont="1" applyFill="1" applyBorder="1" applyAlignment="1">
      <alignment horizontal="center" vertical="center" wrapText="1"/>
    </xf>
    <xf numFmtId="0" fontId="79" fillId="0" borderId="54" xfId="0" applyFont="1" applyBorder="1" applyAlignment="1">
      <alignment horizontal="center" vertical="center" wrapText="1"/>
    </xf>
    <xf numFmtId="0" fontId="79" fillId="0" borderId="54" xfId="0" applyFont="1" applyBorder="1" applyAlignment="1">
      <alignment vertical="top" wrapText="1"/>
    </xf>
    <xf numFmtId="0" fontId="76" fillId="0" borderId="0" xfId="0" applyFont="1" applyAlignment="1">
      <alignment vertical="center" wrapText="1"/>
    </xf>
    <xf numFmtId="0" fontId="76" fillId="0" borderId="52" xfId="0" applyFont="1" applyBorder="1" applyAlignment="1">
      <alignment vertical="center" wrapText="1"/>
    </xf>
    <xf numFmtId="0" fontId="77" fillId="0" borderId="56" xfId="0" applyFont="1" applyBorder="1" applyAlignment="1">
      <alignment horizontal="center" wrapText="1"/>
    </xf>
    <xf numFmtId="0" fontId="77" fillId="29" borderId="54" xfId="0" applyFont="1" applyFill="1" applyBorder="1" applyAlignment="1">
      <alignment horizontal="center" vertical="center" wrapText="1"/>
    </xf>
    <xf numFmtId="0" fontId="3" fillId="0" borderId="52" xfId="0" applyFont="1" applyBorder="1" applyAlignment="1">
      <alignment wrapText="1"/>
    </xf>
    <xf numFmtId="0" fontId="76" fillId="0" borderId="56" xfId="0" applyFont="1" applyBorder="1" applyAlignment="1">
      <alignment wrapText="1"/>
    </xf>
    <xf numFmtId="0" fontId="80" fillId="30" borderId="0" xfId="0" applyFont="1" applyFill="1" applyAlignment="1">
      <alignment wrapText="1"/>
    </xf>
    <xf numFmtId="0" fontId="81" fillId="0" borderId="56" xfId="0" applyFont="1" applyBorder="1" applyAlignment="1">
      <alignment horizontal="right" wrapText="1"/>
    </xf>
    <xf numFmtId="0" fontId="80" fillId="31" borderId="0" xfId="0" applyFont="1" applyFill="1" applyAlignment="1">
      <alignment wrapText="1"/>
    </xf>
    <xf numFmtId="0" fontId="80" fillId="32" borderId="52" xfId="0" applyFont="1" applyFill="1" applyBorder="1" applyAlignment="1">
      <alignment wrapText="1"/>
    </xf>
    <xf numFmtId="0" fontId="81" fillId="0" borderId="54" xfId="0" applyFont="1" applyBorder="1" applyAlignment="1">
      <alignment horizontal="right" wrapText="1"/>
    </xf>
    <xf numFmtId="0" fontId="29" fillId="11" borderId="29" xfId="0" quotePrefix="1" applyFont="1" applyFill="1" applyBorder="1" applyAlignment="1" applyProtection="1">
      <alignment horizontal="left" vertical="top"/>
      <protection hidden="1"/>
    </xf>
    <xf numFmtId="0" fontId="36" fillId="11" borderId="2" xfId="0" applyFont="1" applyFill="1" applyBorder="1" applyAlignment="1" applyProtection="1">
      <alignment horizontal="left" vertical="top"/>
      <protection hidden="1"/>
    </xf>
    <xf numFmtId="0" fontId="37" fillId="7" borderId="30" xfId="0" quotePrefix="1" applyFont="1" applyFill="1" applyBorder="1" applyAlignment="1" applyProtection="1">
      <alignment horizontal="center" vertical="top"/>
      <protection hidden="1"/>
    </xf>
    <xf numFmtId="0" fontId="36" fillId="0" borderId="32" xfId="0" quotePrefix="1" applyFont="1" applyBorder="1" applyAlignment="1" applyProtection="1">
      <alignment horizontal="center" vertical="top" wrapText="1"/>
      <protection hidden="1"/>
    </xf>
    <xf numFmtId="0" fontId="36" fillId="0" borderId="29" xfId="0" applyFont="1" applyBorder="1" applyAlignment="1" applyProtection="1">
      <alignment horizontal="center" vertical="top" wrapText="1"/>
      <protection hidden="1"/>
    </xf>
    <xf numFmtId="0" fontId="25" fillId="0" borderId="0" xfId="0" applyFont="1" applyAlignment="1" applyProtection="1">
      <alignment horizontal="center" vertical="center" wrapText="1"/>
      <protection hidden="1"/>
    </xf>
    <xf numFmtId="0" fontId="8" fillId="0" borderId="0" xfId="0" applyFont="1" applyAlignment="1" applyProtection="1">
      <alignment horizontal="center" wrapText="1"/>
      <protection hidden="1"/>
    </xf>
    <xf numFmtId="0" fontId="29" fillId="0" borderId="30" xfId="0" applyFont="1" applyBorder="1" applyAlignment="1" applyProtection="1">
      <alignment horizontal="center"/>
      <protection hidden="1"/>
    </xf>
    <xf numFmtId="0" fontId="24" fillId="0" borderId="0" xfId="0" applyFont="1" applyAlignment="1" applyProtection="1">
      <alignment horizontal="center" vertical="center" wrapText="1"/>
      <protection hidden="1"/>
    </xf>
    <xf numFmtId="0" fontId="8" fillId="0" borderId="13" xfId="0" applyFont="1" applyBorder="1" applyAlignment="1" applyProtection="1">
      <alignment horizontal="center"/>
      <protection hidden="1"/>
    </xf>
    <xf numFmtId="0" fontId="16" fillId="0" borderId="8" xfId="0" applyFont="1" applyBorder="1" applyAlignment="1" applyProtection="1">
      <alignment horizontal="center"/>
      <protection hidden="1"/>
    </xf>
    <xf numFmtId="0" fontId="12" fillId="0" borderId="0" xfId="0" applyFont="1" applyAlignment="1" applyProtection="1">
      <alignment horizontal="center" vertical="top"/>
      <protection hidden="1"/>
    </xf>
    <xf numFmtId="0" fontId="8" fillId="0" borderId="0" xfId="0" applyFont="1" applyAlignment="1" applyProtection="1">
      <alignment horizontal="center" vertical="top" wrapText="1"/>
      <protection hidden="1"/>
    </xf>
    <xf numFmtId="0" fontId="19" fillId="7" borderId="31" xfId="0" applyFont="1" applyFill="1" applyBorder="1" applyAlignment="1" applyProtection="1">
      <alignment vertical="top"/>
      <protection hidden="1"/>
    </xf>
    <xf numFmtId="0" fontId="19" fillId="7" borderId="2" xfId="0" applyFont="1" applyFill="1" applyBorder="1" applyAlignment="1" applyProtection="1">
      <alignment vertical="top"/>
      <protection hidden="1"/>
    </xf>
    <xf numFmtId="0" fontId="82" fillId="0" borderId="0" xfId="0" applyFont="1"/>
    <xf numFmtId="0" fontId="82" fillId="0" borderId="0" xfId="0" applyFont="1" applyAlignment="1">
      <alignment horizontal="center" vertical="center"/>
    </xf>
    <xf numFmtId="8" fontId="82" fillId="0" borderId="0" xfId="0" applyNumberFormat="1" applyFont="1" applyAlignment="1">
      <alignment horizontal="center" vertical="center"/>
    </xf>
    <xf numFmtId="14" fontId="82" fillId="0" borderId="0" xfId="0" applyNumberFormat="1" applyFont="1" applyAlignment="1">
      <alignment horizontal="center" vertical="center"/>
    </xf>
    <xf numFmtId="0" fontId="83" fillId="0" borderId="0" xfId="0" applyFont="1" applyAlignment="1">
      <alignment vertical="center" wrapText="1"/>
    </xf>
    <xf numFmtId="0" fontId="84" fillId="0" borderId="10" xfId="0" applyFont="1" applyBorder="1" applyAlignment="1">
      <alignment horizontal="center" vertical="center"/>
    </xf>
    <xf numFmtId="0" fontId="82" fillId="0" borderId="1" xfId="0" applyFont="1" applyBorder="1"/>
    <xf numFmtId="0" fontId="82" fillId="0" borderId="1" xfId="0" applyFont="1" applyBorder="1" applyAlignment="1">
      <alignment horizontal="center" vertical="center"/>
    </xf>
    <xf numFmtId="8" fontId="82" fillId="0" borderId="1" xfId="0" applyNumberFormat="1" applyFont="1" applyBorder="1" applyAlignment="1">
      <alignment horizontal="center" vertical="center"/>
    </xf>
    <xf numFmtId="14" fontId="82" fillId="0" borderId="1" xfId="0" applyNumberFormat="1" applyFont="1" applyBorder="1" applyAlignment="1">
      <alignment horizontal="center" vertical="center"/>
    </xf>
    <xf numFmtId="0" fontId="83" fillId="0" borderId="1" xfId="0" applyFont="1" applyBorder="1" applyAlignment="1">
      <alignment vertical="center" wrapText="1"/>
    </xf>
    <xf numFmtId="0" fontId="84" fillId="0" borderId="57" xfId="0" applyFont="1" applyBorder="1" applyAlignment="1">
      <alignment horizontal="center" vertical="center"/>
    </xf>
    <xf numFmtId="14" fontId="82" fillId="7" borderId="1" xfId="0" applyNumberFormat="1" applyFont="1" applyFill="1" applyBorder="1" applyAlignment="1">
      <alignment horizontal="center" vertical="center"/>
    </xf>
    <xf numFmtId="0" fontId="84" fillId="0" borderId="58" xfId="0" applyFont="1" applyBorder="1" applyAlignment="1">
      <alignment horizontal="center" vertical="center"/>
    </xf>
    <xf numFmtId="0" fontId="82" fillId="0" borderId="1" xfId="0" applyFont="1" applyBorder="1" applyAlignment="1">
      <alignment vertical="center" wrapText="1"/>
    </xf>
    <xf numFmtId="0" fontId="84" fillId="0" borderId="1" xfId="0" applyFont="1" applyBorder="1" applyAlignment="1">
      <alignment horizontal="left" vertical="center" wrapText="1"/>
    </xf>
    <xf numFmtId="0" fontId="84" fillId="0" borderId="25" xfId="0" applyFont="1" applyBorder="1" applyAlignment="1">
      <alignment horizontal="center" vertical="center"/>
    </xf>
    <xf numFmtId="0" fontId="83" fillId="7" borderId="1" xfId="0" applyFont="1" applyFill="1" applyBorder="1" applyAlignment="1">
      <alignment horizontal="left" vertical="center" wrapText="1"/>
    </xf>
    <xf numFmtId="0" fontId="82" fillId="7" borderId="1" xfId="0" applyFont="1" applyFill="1" applyBorder="1" applyAlignment="1">
      <alignment horizontal="center" vertical="center" wrapText="1"/>
    </xf>
    <xf numFmtId="0" fontId="84" fillId="0" borderId="59" xfId="0" applyFont="1" applyBorder="1" applyAlignment="1">
      <alignment horizontal="center" vertical="center"/>
    </xf>
    <xf numFmtId="0" fontId="82" fillId="0" borderId="1" xfId="0" applyFont="1" applyBorder="1" applyAlignment="1">
      <alignment vertical="center"/>
    </xf>
    <xf numFmtId="0" fontId="83" fillId="7" borderId="1" xfId="0" applyFont="1" applyFill="1" applyBorder="1" applyAlignment="1">
      <alignment horizontal="center" vertical="center" wrapText="1"/>
    </xf>
    <xf numFmtId="0" fontId="82" fillId="0" borderId="1" xfId="0" applyFont="1" applyBorder="1" applyAlignment="1">
      <alignment horizontal="center" vertical="center" wrapText="1"/>
    </xf>
    <xf numFmtId="0" fontId="83" fillId="0" borderId="1" xfId="0" applyFont="1" applyBorder="1" applyAlignment="1">
      <alignment horizontal="left" vertical="center" wrapText="1"/>
    </xf>
    <xf numFmtId="0" fontId="82" fillId="0" borderId="1" xfId="0" applyFont="1" applyBorder="1" applyAlignment="1">
      <alignment horizontal="left" vertical="center" wrapText="1"/>
    </xf>
    <xf numFmtId="0" fontId="82" fillId="7" borderId="3" xfId="0" applyFont="1" applyFill="1" applyBorder="1" applyAlignment="1">
      <alignment horizontal="center" vertical="center" wrapText="1"/>
    </xf>
    <xf numFmtId="8" fontId="82" fillId="0" borderId="3" xfId="0" applyNumberFormat="1" applyFont="1" applyBorder="1" applyAlignment="1">
      <alignment horizontal="center" vertical="center"/>
    </xf>
    <xf numFmtId="14" fontId="82" fillId="0" borderId="3" xfId="0" applyNumberFormat="1" applyFont="1" applyBorder="1" applyAlignment="1">
      <alignment horizontal="center" vertical="center"/>
    </xf>
    <xf numFmtId="0" fontId="82" fillId="0" borderId="3" xfId="0" applyFont="1" applyBorder="1" applyAlignment="1">
      <alignment vertical="center" wrapText="1"/>
    </xf>
    <xf numFmtId="0" fontId="83" fillId="7" borderId="3" xfId="0" applyFont="1" applyFill="1" applyBorder="1" applyAlignment="1">
      <alignment horizontal="left" vertical="center" wrapText="1"/>
    </xf>
    <xf numFmtId="0" fontId="84" fillId="0" borderId="7" xfId="0" applyFont="1" applyBorder="1" applyAlignment="1">
      <alignment horizontal="center" vertical="center"/>
    </xf>
    <xf numFmtId="0" fontId="82" fillId="7" borderId="1" xfId="0" applyFont="1" applyFill="1" applyBorder="1" applyAlignment="1">
      <alignment vertical="center" wrapText="1"/>
    </xf>
    <xf numFmtId="0" fontId="84" fillId="0" borderId="49" xfId="0" applyFont="1" applyBorder="1" applyAlignment="1">
      <alignment horizontal="center" wrapText="1"/>
    </xf>
    <xf numFmtId="0" fontId="84" fillId="0" borderId="60" xfId="0" applyFont="1" applyBorder="1" applyAlignment="1">
      <alignment horizontal="center" wrapText="1"/>
    </xf>
    <xf numFmtId="8" fontId="84" fillId="0" borderId="60" xfId="0" applyNumberFormat="1" applyFont="1" applyBorder="1" applyAlignment="1">
      <alignment horizontal="center" wrapText="1"/>
    </xf>
    <xf numFmtId="14" fontId="84" fillId="0" borderId="60" xfId="0" applyNumberFormat="1" applyFont="1" applyBorder="1" applyAlignment="1">
      <alignment horizontal="center" wrapText="1"/>
    </xf>
    <xf numFmtId="0" fontId="83" fillId="0" borderId="60" xfId="0" applyFont="1" applyBorder="1" applyAlignment="1">
      <alignment horizontal="center"/>
    </xf>
    <xf numFmtId="0" fontId="83" fillId="0" borderId="60" xfId="0" applyFont="1" applyBorder="1" applyAlignment="1">
      <alignment horizontal="center" wrapText="1"/>
    </xf>
    <xf numFmtId="0" fontId="9" fillId="8" borderId="32" xfId="0" applyFont="1" applyFill="1" applyBorder="1" applyAlignment="1" applyProtection="1">
      <alignment horizontal="left" vertical="top"/>
      <protection hidden="1"/>
    </xf>
    <xf numFmtId="0" fontId="19" fillId="7" borderId="33" xfId="0" applyFont="1" applyFill="1" applyBorder="1" applyAlignment="1" applyProtection="1">
      <alignment horizontal="center" vertical="center"/>
      <protection hidden="1"/>
    </xf>
    <xf numFmtId="0" fontId="0" fillId="0" borderId="0" xfId="0" applyAlignment="1">
      <alignment vertical="center"/>
    </xf>
    <xf numFmtId="0" fontId="87" fillId="0" borderId="0" xfId="0" applyFont="1" applyAlignment="1">
      <alignment vertical="center"/>
    </xf>
    <xf numFmtId="0" fontId="86" fillId="0" borderId="26" xfId="0" applyFont="1" applyBorder="1" applyAlignment="1">
      <alignment vertical="center" wrapText="1"/>
    </xf>
    <xf numFmtId="0" fontId="87" fillId="0" borderId="0" xfId="0" applyFont="1" applyAlignment="1">
      <alignment vertical="center" wrapText="1"/>
    </xf>
    <xf numFmtId="0" fontId="86" fillId="0" borderId="0" xfId="0" applyFont="1" applyAlignment="1">
      <alignment vertical="center" wrapText="1"/>
    </xf>
    <xf numFmtId="0" fontId="0" fillId="0" borderId="11" xfId="0" applyBorder="1"/>
    <xf numFmtId="0" fontId="0" fillId="0" borderId="0" xfId="0" applyAlignment="1">
      <alignment vertical="top" wrapText="1"/>
    </xf>
    <xf numFmtId="0" fontId="86" fillId="0" borderId="0" xfId="0" applyFont="1" applyAlignment="1">
      <alignment vertical="center"/>
    </xf>
    <xf numFmtId="0" fontId="86" fillId="0" borderId="6" xfId="0" applyFont="1" applyBorder="1" applyAlignment="1">
      <alignment horizontal="left" vertical="top" wrapText="1"/>
    </xf>
    <xf numFmtId="0" fontId="87" fillId="0" borderId="0" xfId="0" applyFont="1" applyAlignment="1">
      <alignment horizontal="left" vertical="top"/>
    </xf>
    <xf numFmtId="0" fontId="87" fillId="0" borderId="6" xfId="0" applyFont="1" applyBorder="1" applyAlignment="1">
      <alignment horizontal="left" vertical="top" wrapText="1"/>
    </xf>
    <xf numFmtId="0" fontId="87" fillId="0" borderId="26" xfId="0" applyFont="1" applyBorder="1" applyAlignment="1">
      <alignment vertical="top" wrapText="1"/>
    </xf>
    <xf numFmtId="0" fontId="88" fillId="0" borderId="62" xfId="0" applyFont="1" applyBorder="1" applyAlignment="1">
      <alignment horizontal="left" vertical="top" wrapText="1"/>
    </xf>
    <xf numFmtId="0" fontId="87" fillId="0" borderId="51" xfId="0" applyFont="1" applyBorder="1" applyAlignment="1">
      <alignment horizontal="left" vertical="top" wrapText="1"/>
    </xf>
    <xf numFmtId="0" fontId="86" fillId="0" borderId="62" xfId="0" applyFont="1" applyBorder="1" applyAlignment="1">
      <alignment horizontal="left" vertical="top" wrapText="1"/>
    </xf>
    <xf numFmtId="0" fontId="87" fillId="0" borderId="62" xfId="0" applyFont="1" applyBorder="1" applyAlignment="1">
      <alignment horizontal="left" vertical="top" wrapText="1"/>
    </xf>
    <xf numFmtId="0" fontId="90" fillId="0" borderId="51" xfId="0" applyFont="1" applyBorder="1" applyAlignment="1">
      <alignment horizontal="left" vertical="top" wrapText="1"/>
    </xf>
    <xf numFmtId="0" fontId="90" fillId="0" borderId="62" xfId="0" applyFont="1" applyBorder="1" applyAlignment="1">
      <alignment horizontal="left" vertical="top" wrapText="1"/>
    </xf>
    <xf numFmtId="0" fontId="0" fillId="0" borderId="62" xfId="0" applyBorder="1" applyAlignment="1">
      <alignment horizontal="left" vertical="top" wrapText="1"/>
    </xf>
    <xf numFmtId="0" fontId="86" fillId="0" borderId="51" xfId="0" applyFont="1" applyBorder="1" applyAlignment="1">
      <alignment horizontal="left" vertical="top" wrapText="1"/>
    </xf>
    <xf numFmtId="0" fontId="95" fillId="0" borderId="0" xfId="0" applyFont="1" applyAlignment="1">
      <alignment horizontal="left" vertical="top"/>
    </xf>
    <xf numFmtId="0" fontId="0" fillId="0" borderId="13" xfId="0" applyBorder="1" applyAlignment="1">
      <alignment vertical="top" wrapText="1"/>
    </xf>
    <xf numFmtId="0" fontId="96" fillId="0" borderId="0" xfId="0" applyFont="1" applyAlignment="1">
      <alignment vertical="center"/>
    </xf>
    <xf numFmtId="0" fontId="97" fillId="0" borderId="0" xfId="0" applyFont="1"/>
    <xf numFmtId="0" fontId="97" fillId="12" borderId="0" xfId="0" applyFont="1" applyFill="1"/>
    <xf numFmtId="0" fontId="98" fillId="0" borderId="0" xfId="0" applyFont="1"/>
    <xf numFmtId="0" fontId="33" fillId="0" borderId="0" xfId="0" applyFont="1"/>
    <xf numFmtId="0" fontId="7" fillId="0" borderId="0" xfId="0" applyFont="1" applyAlignment="1">
      <alignment horizontal="left"/>
    </xf>
    <xf numFmtId="0" fontId="21" fillId="0" borderId="0" xfId="0" applyFont="1" applyAlignment="1">
      <alignment horizontal="left"/>
    </xf>
    <xf numFmtId="0" fontId="8" fillId="0" borderId="0" xfId="0" applyFont="1" applyAlignment="1">
      <alignment vertical="center" wrapText="1"/>
    </xf>
    <xf numFmtId="0" fontId="8" fillId="0" borderId="41" xfId="0" applyFont="1" applyBorder="1" applyAlignment="1">
      <alignment horizontal="left" vertical="center" wrapText="1"/>
    </xf>
    <xf numFmtId="0" fontId="29" fillId="0" borderId="49" xfId="0" applyFont="1" applyBorder="1" applyAlignment="1">
      <alignment horizontal="center" vertical="center"/>
    </xf>
    <xf numFmtId="0" fontId="1" fillId="35" borderId="42" xfId="0" applyFont="1" applyFill="1" applyBorder="1" applyAlignment="1">
      <alignment horizontal="center" vertical="center"/>
    </xf>
    <xf numFmtId="0" fontId="8" fillId="0" borderId="46" xfId="0" applyFont="1" applyBorder="1" applyAlignment="1">
      <alignment horizontal="left" vertical="center" wrapText="1"/>
    </xf>
    <xf numFmtId="0" fontId="29" fillId="0" borderId="1" xfId="0" applyFont="1" applyBorder="1" applyAlignment="1">
      <alignment horizontal="center" vertical="center"/>
    </xf>
    <xf numFmtId="0" fontId="1" fillId="35" borderId="16" xfId="0" applyFont="1" applyFill="1" applyBorder="1" applyAlignment="1">
      <alignment horizontal="center" vertical="center"/>
    </xf>
    <xf numFmtId="0" fontId="0" fillId="0" borderId="8" xfId="0" applyBorder="1"/>
    <xf numFmtId="0" fontId="0" fillId="0" borderId="9" xfId="0" applyBorder="1"/>
    <xf numFmtId="0" fontId="1" fillId="0" borderId="0" xfId="0" applyFont="1" applyAlignment="1">
      <alignment vertical="center"/>
    </xf>
    <xf numFmtId="0" fontId="29" fillId="0" borderId="0" xfId="0" applyFont="1" applyAlignment="1">
      <alignment horizontal="right" vertical="center"/>
    </xf>
    <xf numFmtId="0" fontId="1" fillId="0" borderId="0" xfId="0" applyFont="1" applyAlignment="1">
      <alignment horizontal="center"/>
    </xf>
    <xf numFmtId="0" fontId="102" fillId="36" borderId="7" xfId="0" applyFont="1" applyFill="1" applyBorder="1" applyAlignment="1">
      <alignment horizontal="left" vertical="center"/>
    </xf>
    <xf numFmtId="0" fontId="102" fillId="36" borderId="8" xfId="0" applyFont="1" applyFill="1" applyBorder="1" applyAlignment="1">
      <alignment horizontal="left" vertical="center"/>
    </xf>
    <xf numFmtId="0" fontId="102" fillId="36" borderId="9" xfId="0" applyFont="1" applyFill="1" applyBorder="1" applyAlignment="1">
      <alignment horizontal="left"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102" fillId="36" borderId="10" xfId="0" applyFont="1" applyFill="1" applyBorder="1" applyAlignment="1">
      <alignment horizontal="left"/>
    </xf>
    <xf numFmtId="0" fontId="102" fillId="36" borderId="0" xfId="0" applyFont="1" applyFill="1" applyAlignment="1">
      <alignment horizontal="left"/>
    </xf>
    <xf numFmtId="0" fontId="102" fillId="36" borderId="11" xfId="0" applyFont="1" applyFill="1" applyBorder="1" applyAlignment="1">
      <alignment horizontal="left"/>
    </xf>
    <xf numFmtId="0" fontId="1" fillId="0" borderId="10" xfId="0" applyFont="1" applyBorder="1"/>
    <xf numFmtId="0" fontId="0" fillId="0" borderId="2" xfId="0" applyBorder="1"/>
    <xf numFmtId="0" fontId="102" fillId="0" borderId="10" xfId="0" applyFont="1" applyBorder="1"/>
    <xf numFmtId="0" fontId="1" fillId="0" borderId="41" xfId="0" applyFont="1" applyBorder="1" applyAlignment="1">
      <alignment horizontal="right"/>
    </xf>
    <xf numFmtId="0" fontId="1" fillId="37" borderId="49" xfId="0" applyFont="1" applyFill="1" applyBorder="1"/>
    <xf numFmtId="0" fontId="1" fillId="37" borderId="49" xfId="0" applyFont="1" applyFill="1" applyBorder="1" applyAlignment="1">
      <alignment wrapText="1"/>
    </xf>
    <xf numFmtId="0" fontId="1" fillId="37" borderId="49" xfId="0" applyFont="1" applyFill="1" applyBorder="1" applyAlignment="1">
      <alignment horizontal="center" wrapText="1"/>
    </xf>
    <xf numFmtId="0" fontId="1" fillId="38" borderId="46" xfId="0" applyFont="1" applyFill="1" applyBorder="1" applyAlignment="1">
      <alignment horizontal="right"/>
    </xf>
    <xf numFmtId="0" fontId="1" fillId="38" borderId="1" xfId="0" applyFont="1" applyFill="1" applyBorder="1" applyAlignment="1">
      <alignment horizontal="center"/>
    </xf>
    <xf numFmtId="0" fontId="105" fillId="38" borderId="1" xfId="0" applyFont="1" applyFill="1" applyBorder="1" applyAlignment="1" applyProtection="1">
      <alignment horizontal="center"/>
      <protection locked="0"/>
    </xf>
    <xf numFmtId="0" fontId="1" fillId="37" borderId="1" xfId="0" applyFont="1" applyFill="1" applyBorder="1"/>
    <xf numFmtId="0" fontId="1" fillId="0" borderId="46" xfId="0" applyFont="1" applyBorder="1" applyAlignment="1">
      <alignment horizontal="right"/>
    </xf>
    <xf numFmtId="0" fontId="105" fillId="0" borderId="1" xfId="0" applyFont="1" applyBorder="1" applyAlignment="1" applyProtection="1">
      <alignment horizontal="center"/>
      <protection locked="0"/>
    </xf>
    <xf numFmtId="0" fontId="1" fillId="0" borderId="2" xfId="0" applyFont="1" applyBorder="1" applyAlignment="1">
      <alignment horizontal="center"/>
    </xf>
    <xf numFmtId="0" fontId="29" fillId="0" borderId="1" xfId="0" applyFont="1" applyBorder="1" applyAlignment="1">
      <alignment horizontal="center" vertical="center" wrapText="1"/>
    </xf>
    <xf numFmtId="0" fontId="0" fillId="38" borderId="1" xfId="0" applyFill="1" applyBorder="1" applyAlignment="1" applyProtection="1">
      <alignment horizontal="center"/>
      <protection locked="0"/>
    </xf>
    <xf numFmtId="44" fontId="0" fillId="38" borderId="1" xfId="1" applyFont="1" applyFill="1" applyBorder="1" applyProtection="1">
      <protection locked="0"/>
    </xf>
    <xf numFmtId="8" fontId="0" fillId="38" borderId="1" xfId="1" applyNumberFormat="1" applyFont="1" applyFill="1" applyBorder="1" applyProtection="1">
      <protection locked="0"/>
    </xf>
    <xf numFmtId="44" fontId="0" fillId="0" borderId="1" xfId="1" applyFont="1" applyBorder="1" applyProtection="1">
      <protection locked="0"/>
    </xf>
    <xf numFmtId="0" fontId="1" fillId="38" borderId="1" xfId="0" applyFont="1" applyFill="1" applyBorder="1" applyProtection="1">
      <protection locked="0"/>
    </xf>
    <xf numFmtId="0" fontId="1" fillId="0" borderId="1" xfId="0" applyFont="1" applyBorder="1" applyProtection="1">
      <protection locked="0"/>
    </xf>
    <xf numFmtId="0" fontId="0" fillId="0" borderId="1" xfId="0" applyBorder="1" applyAlignment="1" applyProtection="1">
      <alignment horizontal="center"/>
      <protection locked="0"/>
    </xf>
    <xf numFmtId="8" fontId="0" fillId="0" borderId="1" xfId="1" applyNumberFormat="1" applyFont="1" applyBorder="1" applyProtection="1">
      <protection locked="0"/>
    </xf>
    <xf numFmtId="0" fontId="1" fillId="37" borderId="1" xfId="0" applyFont="1" applyFill="1" applyBorder="1" applyProtection="1">
      <protection locked="0"/>
    </xf>
    <xf numFmtId="0" fontId="0" fillId="0" borderId="1" xfId="0" applyBorder="1" applyProtection="1">
      <protection locked="0"/>
    </xf>
    <xf numFmtId="44" fontId="0" fillId="0" borderId="1" xfId="1" applyFont="1" applyBorder="1" applyAlignment="1" applyProtection="1">
      <protection locked="0"/>
    </xf>
    <xf numFmtId="10" fontId="1" fillId="39" borderId="1" xfId="3" applyNumberFormat="1" applyFont="1" applyFill="1" applyBorder="1" applyAlignment="1" applyProtection="1"/>
    <xf numFmtId="2" fontId="8" fillId="38" borderId="1" xfId="0" applyNumberFormat="1" applyFont="1" applyFill="1" applyBorder="1" applyProtection="1">
      <protection locked="0"/>
    </xf>
    <xf numFmtId="10" fontId="1" fillId="37" borderId="1" xfId="3" applyNumberFormat="1" applyFont="1" applyFill="1" applyBorder="1" applyAlignment="1">
      <alignment horizontal="center"/>
    </xf>
    <xf numFmtId="0" fontId="0" fillId="38" borderId="1" xfId="0" applyFill="1" applyBorder="1" applyProtection="1">
      <protection locked="0"/>
    </xf>
    <xf numFmtId="2" fontId="8" fillId="38" borderId="1" xfId="1" applyNumberFormat="1" applyFont="1" applyFill="1" applyBorder="1" applyProtection="1">
      <protection locked="0"/>
    </xf>
    <xf numFmtId="44" fontId="8" fillId="38" borderId="1" xfId="1" applyFont="1" applyFill="1" applyBorder="1" applyProtection="1">
      <protection locked="0"/>
    </xf>
    <xf numFmtId="10" fontId="1" fillId="37" borderId="16" xfId="3" applyNumberFormat="1" applyFont="1" applyFill="1" applyBorder="1" applyAlignment="1"/>
    <xf numFmtId="2" fontId="8" fillId="0" borderId="1" xfId="0" applyNumberFormat="1" applyFont="1" applyBorder="1" applyProtection="1">
      <protection locked="0"/>
    </xf>
    <xf numFmtId="2" fontId="8" fillId="0" borderId="1" xfId="1" applyNumberFormat="1" applyFont="1" applyFill="1" applyBorder="1" applyProtection="1">
      <protection locked="0"/>
    </xf>
    <xf numFmtId="44" fontId="8" fillId="0" borderId="1" xfId="1" applyFont="1" applyFill="1" applyBorder="1" applyProtection="1">
      <protection locked="0"/>
    </xf>
    <xf numFmtId="0" fontId="108" fillId="0" borderId="0" xfId="0" applyFont="1" applyAlignment="1">
      <alignment vertical="center"/>
    </xf>
    <xf numFmtId="0" fontId="0" fillId="0" borderId="0" xfId="0" applyAlignment="1">
      <alignment horizontal="left" vertical="center" indent="1"/>
    </xf>
    <xf numFmtId="0" fontId="108" fillId="0" borderId="0" xfId="0" applyFont="1" applyAlignment="1">
      <alignment horizontal="left" vertical="center" indent="1"/>
    </xf>
    <xf numFmtId="0" fontId="109" fillId="0" borderId="0" xfId="0" applyFont="1" applyAlignment="1">
      <alignment vertical="center"/>
    </xf>
    <xf numFmtId="0" fontId="110" fillId="0" borderId="0" xfId="0" applyFont="1" applyAlignment="1">
      <alignment vertical="center"/>
    </xf>
    <xf numFmtId="0" fontId="86" fillId="0" borderId="0" xfId="0" applyFont="1" applyAlignment="1">
      <alignment horizontal="center" vertical="center" wrapText="1"/>
    </xf>
    <xf numFmtId="0" fontId="86" fillId="0" borderId="0" xfId="0" applyFont="1" applyAlignment="1">
      <alignment horizontal="left" vertical="top" wrapText="1"/>
    </xf>
    <xf numFmtId="0" fontId="41" fillId="33" borderId="33" xfId="0" applyFont="1" applyFill="1" applyBorder="1" applyAlignment="1" applyProtection="1">
      <alignment horizontal="center" vertical="center" wrapText="1"/>
      <protection hidden="1"/>
    </xf>
    <xf numFmtId="0" fontId="92" fillId="0" borderId="26" xfId="0" applyFont="1" applyBorder="1" applyAlignment="1">
      <alignment vertical="center" wrapText="1"/>
    </xf>
    <xf numFmtId="0" fontId="92" fillId="0" borderId="14" xfId="0" applyFont="1" applyBorder="1" applyAlignment="1">
      <alignment vertical="center" wrapText="1"/>
    </xf>
    <xf numFmtId="0" fontId="93" fillId="0" borderId="0" xfId="0" applyFont="1" applyAlignment="1">
      <alignment horizontal="left"/>
    </xf>
    <xf numFmtId="0" fontId="112" fillId="0" borderId="0" xfId="0" applyFont="1" applyAlignment="1">
      <alignment horizontal="left"/>
    </xf>
    <xf numFmtId="0" fontId="92" fillId="0" borderId="0" xfId="0" applyFont="1" applyAlignment="1">
      <alignment horizontal="left"/>
    </xf>
    <xf numFmtId="0" fontId="92" fillId="0" borderId="0" xfId="0" applyFont="1" applyAlignment="1">
      <alignment horizontal="left" indent="1"/>
    </xf>
    <xf numFmtId="0" fontId="92" fillId="0" borderId="6" xfId="0" applyFont="1" applyBorder="1" applyAlignment="1">
      <alignment horizontal="left" wrapText="1"/>
    </xf>
    <xf numFmtId="0" fontId="92" fillId="0" borderId="51" xfId="0" applyFont="1" applyBorder="1" applyAlignment="1">
      <alignment horizontal="left" wrapText="1"/>
    </xf>
    <xf numFmtId="0" fontId="93" fillId="0" borderId="51" xfId="0" applyFont="1" applyBorder="1" applyAlignment="1">
      <alignment horizontal="left" wrapText="1"/>
    </xf>
    <xf numFmtId="0" fontId="92" fillId="0" borderId="0" xfId="0" applyFont="1" applyAlignment="1">
      <alignment horizontal="left" indent="2"/>
    </xf>
    <xf numFmtId="0" fontId="1" fillId="3" borderId="21" xfId="0" applyFont="1" applyFill="1" applyBorder="1" applyAlignment="1">
      <alignment horizontal="center" wrapText="1"/>
    </xf>
    <xf numFmtId="14" fontId="0" fillId="0" borderId="5" xfId="0" applyNumberFormat="1" applyBorder="1"/>
    <xf numFmtId="0" fontId="0" fillId="0" borderId="0" xfId="0" applyAlignment="1">
      <alignment horizontal="left" vertical="top" wrapText="1"/>
    </xf>
    <xf numFmtId="0" fontId="36" fillId="0" borderId="32" xfId="0" quotePrefix="1" applyFont="1" applyBorder="1" applyAlignment="1" applyProtection="1">
      <alignment horizontal="center" vertical="top"/>
      <protection hidden="1"/>
    </xf>
    <xf numFmtId="0" fontId="36" fillId="0" borderId="29" xfId="0" applyFont="1" applyBorder="1" applyAlignment="1" applyProtection="1">
      <alignment horizontal="center" vertical="top"/>
      <protection hidden="1"/>
    </xf>
    <xf numFmtId="0" fontId="36" fillId="0" borderId="30" xfId="0" quotePrefix="1" applyFont="1" applyBorder="1" applyAlignment="1" applyProtection="1">
      <alignment horizontal="center" vertical="top"/>
      <protection hidden="1"/>
    </xf>
    <xf numFmtId="0" fontId="10" fillId="0" borderId="31" xfId="0" applyFont="1" applyBorder="1" applyAlignment="1" applyProtection="1">
      <alignment horizontal="left" vertical="top" wrapText="1"/>
      <protection hidden="1"/>
    </xf>
    <xf numFmtId="0" fontId="10" fillId="0" borderId="2" xfId="0" applyFont="1" applyBorder="1" applyAlignment="1" applyProtection="1">
      <alignment horizontal="left" vertical="top" wrapText="1"/>
      <protection hidden="1"/>
    </xf>
    <xf numFmtId="0" fontId="8" fillId="0" borderId="31"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10" fillId="7" borderId="31" xfId="0" applyFont="1" applyFill="1" applyBorder="1" applyAlignment="1" applyProtection="1">
      <alignment horizontal="left" vertical="top" wrapText="1"/>
      <protection hidden="1"/>
    </xf>
    <xf numFmtId="0" fontId="10" fillId="7" borderId="2" xfId="0" applyFont="1" applyFill="1" applyBorder="1" applyAlignment="1" applyProtection="1">
      <alignment horizontal="left" vertical="top" wrapText="1"/>
      <protection hidden="1"/>
    </xf>
    <xf numFmtId="0" fontId="19" fillId="7" borderId="31" xfId="0" applyFont="1" applyFill="1" applyBorder="1" applyAlignment="1" applyProtection="1">
      <alignment horizontal="left" vertical="top" wrapText="1"/>
      <protection hidden="1"/>
    </xf>
    <xf numFmtId="0" fontId="19" fillId="7" borderId="2" xfId="0" applyFont="1" applyFill="1" applyBorder="1" applyAlignment="1" applyProtection="1">
      <alignment horizontal="left" vertical="top" wrapText="1"/>
      <protection hidden="1"/>
    </xf>
    <xf numFmtId="0" fontId="19" fillId="0" borderId="31" xfId="0" applyFont="1" applyBorder="1" applyAlignment="1" applyProtection="1">
      <alignment horizontal="center" vertical="center"/>
      <protection hidden="1"/>
    </xf>
    <xf numFmtId="0" fontId="19" fillId="0" borderId="2" xfId="0" applyFont="1" applyBorder="1" applyAlignment="1" applyProtection="1">
      <alignment horizontal="center" vertical="center"/>
      <protection hidden="1"/>
    </xf>
    <xf numFmtId="0" fontId="19" fillId="0" borderId="31" xfId="0" applyFont="1" applyBorder="1" applyAlignment="1" applyProtection="1">
      <alignment horizontal="left" vertical="top" wrapText="1"/>
      <protection hidden="1"/>
    </xf>
    <xf numFmtId="0" fontId="19" fillId="0" borderId="2" xfId="0" applyFont="1" applyBorder="1" applyAlignment="1" applyProtection="1">
      <alignment horizontal="left" vertical="top" wrapText="1"/>
      <protection hidden="1"/>
    </xf>
    <xf numFmtId="0" fontId="36" fillId="0" borderId="29" xfId="0" quotePrefix="1" applyFont="1" applyBorder="1" applyAlignment="1" applyProtection="1">
      <alignment horizontal="center" vertical="top"/>
      <protection hidden="1"/>
    </xf>
    <xf numFmtId="0" fontId="37" fillId="7" borderId="32" xfId="0" quotePrefix="1" applyFont="1" applyFill="1" applyBorder="1" applyAlignment="1" applyProtection="1">
      <alignment horizontal="center" vertical="top"/>
      <protection hidden="1"/>
    </xf>
    <xf numFmtId="0" fontId="37" fillId="7" borderId="29" xfId="0" quotePrefix="1" applyFont="1" applyFill="1" applyBorder="1" applyAlignment="1" applyProtection="1">
      <alignment horizontal="center" vertical="top"/>
      <protection hidden="1"/>
    </xf>
    <xf numFmtId="0" fontId="10" fillId="0" borderId="31" xfId="0" applyFont="1" applyBorder="1" applyAlignment="1" applyProtection="1">
      <alignment horizontal="left" vertical="top"/>
      <protection hidden="1"/>
    </xf>
    <xf numFmtId="0" fontId="10" fillId="0" borderId="2" xfId="0" applyFont="1" applyBorder="1" applyAlignment="1" applyProtection="1">
      <alignment horizontal="left" vertical="top"/>
      <protection hidden="1"/>
    </xf>
    <xf numFmtId="0" fontId="10" fillId="0" borderId="0" xfId="0" applyFont="1" applyAlignment="1" applyProtection="1">
      <alignment horizontal="left" vertical="top" wrapText="1"/>
      <protection hidden="1"/>
    </xf>
    <xf numFmtId="0" fontId="41" fillId="0" borderId="37" xfId="0" applyFont="1" applyBorder="1" applyAlignment="1" applyProtection="1">
      <alignment horizontal="center" vertical="center" wrapText="1"/>
      <protection hidden="1"/>
    </xf>
    <xf numFmtId="0" fontId="41" fillId="0" borderId="17" xfId="0" applyFont="1" applyBorder="1" applyAlignment="1" applyProtection="1">
      <alignment horizontal="center" vertical="center" wrapText="1"/>
      <protection hidden="1"/>
    </xf>
    <xf numFmtId="0" fontId="19" fillId="7" borderId="37" xfId="0" applyFont="1" applyFill="1" applyBorder="1" applyAlignment="1" applyProtection="1">
      <alignment horizontal="center" vertical="center"/>
      <protection hidden="1"/>
    </xf>
    <xf numFmtId="0" fontId="19" fillId="7" borderId="17" xfId="0" applyFont="1" applyFill="1" applyBorder="1" applyAlignment="1" applyProtection="1">
      <alignment horizontal="center" vertical="center"/>
      <protection hidden="1"/>
    </xf>
    <xf numFmtId="0" fontId="45" fillId="9" borderId="0" xfId="0" applyFont="1" applyFill="1" applyAlignment="1" applyProtection="1">
      <alignment horizontal="left" wrapText="1"/>
      <protection hidden="1"/>
    </xf>
    <xf numFmtId="0" fontId="19" fillId="0" borderId="0" xfId="0" applyFont="1" applyAlignment="1" applyProtection="1">
      <alignment horizontal="left" vertical="top" wrapText="1"/>
      <protection hidden="1"/>
    </xf>
    <xf numFmtId="0" fontId="23" fillId="9" borderId="0" xfId="0" applyFont="1" applyFill="1" applyAlignment="1" applyProtection="1">
      <alignment horizontal="left"/>
      <protection hidden="1"/>
    </xf>
    <xf numFmtId="0" fontId="27" fillId="11" borderId="32" xfId="0" applyFont="1" applyFill="1" applyBorder="1" applyAlignment="1" applyProtection="1">
      <alignment horizontal="left" vertical="top"/>
      <protection hidden="1"/>
    </xf>
    <xf numFmtId="0" fontId="27" fillId="11" borderId="31" xfId="0" applyFont="1" applyFill="1" applyBorder="1" applyAlignment="1" applyProtection="1">
      <alignment horizontal="left" vertical="top"/>
      <protection hidden="1"/>
    </xf>
    <xf numFmtId="0" fontId="15" fillId="0" borderId="1" xfId="0" applyFont="1" applyBorder="1" applyAlignment="1" applyProtection="1">
      <alignment horizontal="left" vertical="top"/>
      <protection locked="0" hidden="1"/>
    </xf>
    <xf numFmtId="0" fontId="12" fillId="8" borderId="32" xfId="0" applyFont="1" applyFill="1" applyBorder="1" applyAlignment="1" applyProtection="1">
      <alignment horizontal="left" vertical="center"/>
      <protection hidden="1"/>
    </xf>
    <xf numFmtId="0" fontId="12" fillId="8" borderId="31" xfId="0" applyFont="1" applyFill="1" applyBorder="1" applyAlignment="1" applyProtection="1">
      <alignment horizontal="left" vertical="center"/>
      <protection hidden="1"/>
    </xf>
    <xf numFmtId="0" fontId="12" fillId="8" borderId="37" xfId="0" applyFont="1" applyFill="1" applyBorder="1" applyAlignment="1" applyProtection="1">
      <alignment horizontal="left" vertical="center"/>
      <protection hidden="1"/>
    </xf>
    <xf numFmtId="0" fontId="36" fillId="2" borderId="0" xfId="0" applyFont="1" applyFill="1" applyAlignment="1" applyProtection="1">
      <alignment horizontal="left" wrapText="1"/>
      <protection hidden="1"/>
    </xf>
    <xf numFmtId="0" fontId="15" fillId="0" borderId="39" xfId="0" applyFont="1" applyBorder="1" applyAlignment="1" applyProtection="1">
      <alignment horizontal="left" vertical="top"/>
      <protection locked="0" hidden="1"/>
    </xf>
    <xf numFmtId="0" fontId="15" fillId="0" borderId="28" xfId="0" applyFont="1" applyBorder="1" applyAlignment="1" applyProtection="1">
      <alignment horizontal="left" vertical="top"/>
      <protection locked="0" hidden="1"/>
    </xf>
    <xf numFmtId="0" fontId="15" fillId="0" borderId="15" xfId="0" applyFont="1" applyBorder="1" applyAlignment="1" applyProtection="1">
      <alignment horizontal="left" vertical="top"/>
      <protection locked="0" hidden="1"/>
    </xf>
    <xf numFmtId="0" fontId="9" fillId="8" borderId="1" xfId="0" applyFont="1" applyFill="1" applyBorder="1" applyAlignment="1" applyProtection="1">
      <alignment horizontal="left" vertical="top"/>
      <protection hidden="1"/>
    </xf>
    <xf numFmtId="0" fontId="47" fillId="0" borderId="0" xfId="0" applyFont="1" applyAlignment="1" applyProtection="1">
      <alignment horizontal="left" vertical="top"/>
      <protection hidden="1"/>
    </xf>
    <xf numFmtId="0" fontId="46" fillId="0" borderId="0" xfId="0" applyFont="1" applyAlignment="1" applyProtection="1">
      <alignment horizontal="left" vertical="top"/>
      <protection hidden="1"/>
    </xf>
    <xf numFmtId="0" fontId="10" fillId="0" borderId="0" xfId="0" applyFont="1" applyAlignment="1" applyProtection="1">
      <alignment horizontal="left" vertical="center" wrapText="1"/>
      <protection hidden="1"/>
    </xf>
    <xf numFmtId="0" fontId="37" fillId="0" borderId="32" xfId="0" quotePrefix="1" applyFont="1" applyBorder="1" applyAlignment="1" applyProtection="1">
      <alignment horizontal="center" vertical="top"/>
      <protection hidden="1"/>
    </xf>
    <xf numFmtId="0" fontId="37" fillId="0" borderId="30" xfId="0" quotePrefix="1" applyFont="1" applyBorder="1" applyAlignment="1" applyProtection="1">
      <alignment horizontal="center" vertical="top"/>
      <protection hidden="1"/>
    </xf>
    <xf numFmtId="0" fontId="10" fillId="0" borderId="0" xfId="0" applyFont="1" applyAlignment="1" applyProtection="1">
      <alignment horizontal="left"/>
      <protection hidden="1"/>
    </xf>
    <xf numFmtId="0" fontId="10" fillId="0" borderId="0" xfId="0" applyFont="1" applyAlignment="1" applyProtection="1">
      <alignment horizontal="left" wrapText="1"/>
      <protection hidden="1"/>
    </xf>
    <xf numFmtId="0" fontId="19" fillId="7" borderId="31" xfId="0" applyFont="1" applyFill="1" applyBorder="1" applyAlignment="1" applyProtection="1">
      <alignment horizontal="left" vertical="top"/>
      <protection hidden="1"/>
    </xf>
    <xf numFmtId="0" fontId="19" fillId="7" borderId="2" xfId="0" applyFont="1" applyFill="1" applyBorder="1" applyAlignment="1" applyProtection="1">
      <alignment horizontal="left" vertical="top"/>
      <protection hidden="1"/>
    </xf>
    <xf numFmtId="0" fontId="37" fillId="0" borderId="29" xfId="0" quotePrefix="1" applyFont="1" applyBorder="1" applyAlignment="1" applyProtection="1">
      <alignment horizontal="center" vertical="top"/>
      <protection hidden="1"/>
    </xf>
    <xf numFmtId="0" fontId="10" fillId="7" borderId="37" xfId="0" applyFont="1" applyFill="1" applyBorder="1" applyAlignment="1" applyProtection="1">
      <alignment horizontal="left" vertical="top" wrapText="1"/>
      <protection hidden="1"/>
    </xf>
    <xf numFmtId="0" fontId="10" fillId="7" borderId="17" xfId="0" applyFont="1" applyFill="1" applyBorder="1" applyAlignment="1" applyProtection="1">
      <alignment horizontal="left" vertical="top" wrapText="1"/>
      <protection hidden="1"/>
    </xf>
    <xf numFmtId="0" fontId="19" fillId="0" borderId="37" xfId="0" applyFont="1" applyBorder="1" applyAlignment="1" applyProtection="1">
      <alignment horizontal="center" vertical="center"/>
      <protection hidden="1"/>
    </xf>
    <xf numFmtId="0" fontId="19" fillId="0" borderId="17" xfId="0" applyFont="1" applyBorder="1" applyAlignment="1" applyProtection="1">
      <alignment horizontal="center" vertical="center"/>
      <protection hidden="1"/>
    </xf>
    <xf numFmtId="0" fontId="19" fillId="0" borderId="31" xfId="0" applyFont="1" applyBorder="1" applyAlignment="1" applyProtection="1">
      <alignment horizontal="left" vertical="top"/>
      <protection hidden="1"/>
    </xf>
    <xf numFmtId="0" fontId="19" fillId="0" borderId="2" xfId="0" applyFont="1" applyBorder="1" applyAlignment="1" applyProtection="1">
      <alignment horizontal="left" vertical="top"/>
      <protection hidden="1"/>
    </xf>
    <xf numFmtId="0" fontId="29" fillId="11" borderId="39" xfId="0" quotePrefix="1" applyFont="1" applyFill="1" applyBorder="1" applyAlignment="1" applyProtection="1">
      <alignment horizontal="left" vertical="top"/>
      <protection hidden="1"/>
    </xf>
    <xf numFmtId="0" fontId="29" fillId="11" borderId="28" xfId="0" quotePrefix="1" applyFont="1" applyFill="1" applyBorder="1" applyAlignment="1" applyProtection="1">
      <alignment horizontal="left" vertical="top"/>
      <protection hidden="1"/>
    </xf>
    <xf numFmtId="0" fontId="27" fillId="11" borderId="29" xfId="0" applyFont="1" applyFill="1" applyBorder="1" applyAlignment="1" applyProtection="1">
      <alignment horizontal="left" vertical="top"/>
      <protection hidden="1"/>
    </xf>
    <xf numFmtId="0" fontId="27" fillId="11" borderId="2" xfId="0" applyFont="1" applyFill="1" applyBorder="1" applyAlignment="1" applyProtection="1">
      <alignment horizontal="left" vertical="top"/>
      <protection hidden="1"/>
    </xf>
    <xf numFmtId="0" fontId="24" fillId="0" borderId="0" xfId="0" applyFont="1" applyAlignment="1" applyProtection="1">
      <alignment horizontal="left" vertical="center" wrapText="1"/>
      <protection hidden="1"/>
    </xf>
    <xf numFmtId="0" fontId="10" fillId="0" borderId="0" xfId="0" applyFont="1" applyAlignment="1" applyProtection="1">
      <alignment horizontal="left" wrapText="1" indent="1"/>
      <protection hidden="1"/>
    </xf>
    <xf numFmtId="0" fontId="36" fillId="0" borderId="0" xfId="0" applyFont="1" applyAlignment="1" applyProtection="1">
      <alignment horizontal="left" wrapText="1" indent="1"/>
      <protection hidden="1"/>
    </xf>
    <xf numFmtId="0" fontId="19" fillId="7" borderId="0" xfId="0" applyFont="1" applyFill="1" applyAlignment="1" applyProtection="1">
      <alignment horizontal="left" vertical="top" wrapText="1"/>
      <protection hidden="1"/>
    </xf>
    <xf numFmtId="0" fontId="19" fillId="7" borderId="0" xfId="0" applyFont="1" applyFill="1" applyAlignment="1" applyProtection="1">
      <alignment horizontal="left" vertical="top" wrapText="1" indent="1"/>
      <protection hidden="1"/>
    </xf>
    <xf numFmtId="0" fontId="19" fillId="7" borderId="0" xfId="0" quotePrefix="1" applyFont="1" applyFill="1" applyAlignment="1" applyProtection="1">
      <alignment horizontal="left" vertical="top" wrapText="1" indent="1"/>
      <protection hidden="1"/>
    </xf>
    <xf numFmtId="0" fontId="23" fillId="9" borderId="0" xfId="0" applyFont="1" applyFill="1" applyAlignment="1" applyProtection="1">
      <alignment horizontal="left" vertical="center"/>
      <protection hidden="1"/>
    </xf>
    <xf numFmtId="0" fontId="34" fillId="7" borderId="38" xfId="0" applyFont="1" applyFill="1" applyBorder="1" applyAlignment="1" applyProtection="1">
      <alignment horizontal="left" vertical="top" wrapText="1" indent="1"/>
      <protection hidden="1"/>
    </xf>
    <xf numFmtId="0" fontId="10" fillId="0" borderId="0" xfId="0" applyFont="1" applyAlignment="1" applyProtection="1">
      <alignment horizontal="left" vertical="top" wrapText="1" indent="1"/>
      <protection hidden="1"/>
    </xf>
    <xf numFmtId="0" fontId="10" fillId="0" borderId="38" xfId="0" applyFont="1" applyBorder="1" applyAlignment="1" applyProtection="1">
      <alignment horizontal="left" vertical="top" wrapText="1" indent="1"/>
      <protection hidden="1"/>
    </xf>
    <xf numFmtId="0" fontId="34" fillId="0" borderId="0" xfId="0" applyFont="1" applyAlignment="1" applyProtection="1">
      <alignment horizontal="left" vertical="center" wrapText="1" indent="1"/>
      <protection hidden="1"/>
    </xf>
    <xf numFmtId="0" fontId="11" fillId="0" borderId="0" xfId="0" applyFont="1" applyAlignment="1" applyProtection="1">
      <alignment horizontal="left" wrapText="1"/>
      <protection hidden="1"/>
    </xf>
    <xf numFmtId="0" fontId="10" fillId="7" borderId="7" xfId="0" applyFont="1" applyFill="1" applyBorder="1" applyAlignment="1" applyProtection="1">
      <alignment horizontal="center" vertical="center"/>
      <protection hidden="1"/>
    </xf>
    <xf numFmtId="0" fontId="10" fillId="7" borderId="9" xfId="0" applyFont="1" applyFill="1" applyBorder="1" applyAlignment="1" applyProtection="1">
      <alignment horizontal="center" vertical="center"/>
      <protection hidden="1"/>
    </xf>
    <xf numFmtId="0" fontId="10" fillId="7" borderId="10" xfId="0" applyFont="1" applyFill="1" applyBorder="1" applyAlignment="1" applyProtection="1">
      <alignment horizontal="center" vertical="center"/>
      <protection hidden="1"/>
    </xf>
    <xf numFmtId="0" fontId="10" fillId="7" borderId="11" xfId="0" applyFont="1" applyFill="1" applyBorder="1" applyAlignment="1" applyProtection="1">
      <alignment horizontal="center" vertical="center"/>
      <protection hidden="1"/>
    </xf>
    <xf numFmtId="0" fontId="10" fillId="7" borderId="12" xfId="0" applyFont="1" applyFill="1" applyBorder="1" applyAlignment="1" applyProtection="1">
      <alignment horizontal="center" vertical="center"/>
      <protection hidden="1"/>
    </xf>
    <xf numFmtId="0" fontId="10" fillId="7" borderId="14" xfId="0" applyFont="1" applyFill="1" applyBorder="1" applyAlignment="1" applyProtection="1">
      <alignment horizontal="center" vertical="center"/>
      <protection hidden="1"/>
    </xf>
    <xf numFmtId="0" fontId="8" fillId="0" borderId="0" xfId="0" applyFont="1" applyAlignment="1" applyProtection="1">
      <alignment horizontal="left" vertical="top" wrapText="1"/>
      <protection hidden="1"/>
    </xf>
    <xf numFmtId="0" fontId="9" fillId="6" borderId="27" xfId="0" applyFont="1" applyFill="1" applyBorder="1" applyAlignment="1" applyProtection="1">
      <alignment horizontal="left" vertical="center"/>
      <protection hidden="1"/>
    </xf>
    <xf numFmtId="0" fontId="9" fillId="6" borderId="26" xfId="0" applyFont="1" applyFill="1" applyBorder="1" applyAlignment="1" applyProtection="1">
      <alignment horizontal="left" vertical="center"/>
      <protection hidden="1"/>
    </xf>
    <xf numFmtId="0" fontId="10" fillId="7" borderId="8" xfId="0" applyFont="1" applyFill="1" applyBorder="1" applyAlignment="1" applyProtection="1">
      <alignment horizontal="center" vertical="center"/>
      <protection hidden="1"/>
    </xf>
    <xf numFmtId="0" fontId="10" fillId="7" borderId="0" xfId="0" applyFont="1" applyFill="1" applyAlignment="1" applyProtection="1">
      <alignment horizontal="center" vertical="center"/>
      <protection hidden="1"/>
    </xf>
    <xf numFmtId="0" fontId="10" fillId="7" borderId="13" xfId="0" applyFont="1" applyFill="1" applyBorder="1" applyAlignment="1" applyProtection="1">
      <alignment horizontal="center" vertical="center"/>
      <protection hidden="1"/>
    </xf>
    <xf numFmtId="0" fontId="9" fillId="6" borderId="74" xfId="0" applyFont="1" applyFill="1" applyBorder="1" applyAlignment="1" applyProtection="1">
      <alignment horizontal="left" vertical="center"/>
      <protection hidden="1"/>
    </xf>
    <xf numFmtId="0" fontId="30" fillId="8" borderId="35" xfId="0" applyFont="1" applyFill="1" applyBorder="1" applyAlignment="1" applyProtection="1">
      <alignment horizontal="left" vertical="center" indent="1"/>
      <protection hidden="1"/>
    </xf>
    <xf numFmtId="0" fontId="30" fillId="8" borderId="8" xfId="0" applyFont="1" applyFill="1" applyBorder="1" applyAlignment="1" applyProtection="1">
      <alignment horizontal="left" vertical="center" indent="1"/>
      <protection hidden="1"/>
    </xf>
    <xf numFmtId="0" fontId="30" fillId="8" borderId="34" xfId="0" applyFont="1" applyFill="1" applyBorder="1" applyAlignment="1" applyProtection="1">
      <alignment horizontal="left" vertical="center" indent="1"/>
      <protection hidden="1"/>
    </xf>
    <xf numFmtId="0" fontId="8" fillId="0" borderId="32" xfId="0" applyFont="1" applyBorder="1" applyAlignment="1" applyProtection="1">
      <alignment horizontal="left" vertical="center" wrapText="1" indent="1"/>
      <protection hidden="1"/>
    </xf>
    <xf numFmtId="0" fontId="8" fillId="0" borderId="31" xfId="0" applyFont="1" applyBorder="1" applyAlignment="1" applyProtection="1">
      <alignment horizontal="left" vertical="center" wrapText="1" indent="1"/>
      <protection hidden="1"/>
    </xf>
    <xf numFmtId="0" fontId="8" fillId="0" borderId="37" xfId="0" applyFont="1" applyBorder="1" applyAlignment="1" applyProtection="1">
      <alignment horizontal="left" vertical="center" wrapText="1" indent="1"/>
      <protection hidden="1"/>
    </xf>
    <xf numFmtId="0" fontId="8" fillId="0" borderId="30" xfId="0" applyFont="1" applyBorder="1" applyAlignment="1" applyProtection="1">
      <alignment horizontal="left" vertical="center" wrapText="1" indent="1"/>
      <protection hidden="1"/>
    </xf>
    <xf numFmtId="0" fontId="8" fillId="0" borderId="0" xfId="0" applyFont="1" applyAlignment="1" applyProtection="1">
      <alignment horizontal="left" vertical="center" wrapText="1" indent="1"/>
      <protection hidden="1"/>
    </xf>
    <xf numFmtId="0" fontId="8" fillId="0" borderId="33" xfId="0" applyFont="1" applyBorder="1" applyAlignment="1" applyProtection="1">
      <alignment horizontal="left" vertical="center" wrapText="1" indent="1"/>
      <protection hidden="1"/>
    </xf>
    <xf numFmtId="0" fontId="8" fillId="0" borderId="36" xfId="0" applyFont="1" applyBorder="1" applyAlignment="1" applyProtection="1">
      <alignment horizontal="left" vertical="center" wrapText="1" indent="1"/>
      <protection hidden="1"/>
    </xf>
    <xf numFmtId="0" fontId="8" fillId="0" borderId="13" xfId="0" applyFont="1" applyBorder="1" applyAlignment="1" applyProtection="1">
      <alignment horizontal="left" vertical="center" wrapText="1" indent="1"/>
      <protection hidden="1"/>
    </xf>
    <xf numFmtId="0" fontId="8" fillId="0" borderId="21" xfId="0" applyFont="1" applyBorder="1" applyAlignment="1" applyProtection="1">
      <alignment horizontal="left" vertical="center" wrapText="1" indent="1"/>
      <protection hidden="1"/>
    </xf>
    <xf numFmtId="0" fontId="21" fillId="0" borderId="30" xfId="0" applyFont="1" applyBorder="1" applyAlignment="1" applyProtection="1">
      <alignment horizontal="left" vertical="center" indent="1"/>
      <protection hidden="1"/>
    </xf>
    <xf numFmtId="0" fontId="21" fillId="0" borderId="0" xfId="0" applyFont="1" applyAlignment="1" applyProtection="1">
      <alignment horizontal="left" vertical="center" indent="1"/>
      <protection hidden="1"/>
    </xf>
    <xf numFmtId="0" fontId="21" fillId="0" borderId="36" xfId="0" applyFont="1" applyBorder="1" applyAlignment="1" applyProtection="1">
      <alignment horizontal="left" vertical="center" indent="1"/>
      <protection hidden="1"/>
    </xf>
    <xf numFmtId="0" fontId="21" fillId="0" borderId="13" xfId="0" applyFont="1" applyBorder="1" applyAlignment="1" applyProtection="1">
      <alignment horizontal="left" vertical="center" indent="1"/>
      <protection hidden="1"/>
    </xf>
    <xf numFmtId="0" fontId="30" fillId="8" borderId="32" xfId="0" applyFont="1" applyFill="1" applyBorder="1" applyAlignment="1" applyProtection="1">
      <alignment horizontal="center" vertical="center"/>
      <protection hidden="1"/>
    </xf>
    <xf numFmtId="0" fontId="30" fillId="8" borderId="31" xfId="0" applyFont="1" applyFill="1" applyBorder="1" applyAlignment="1" applyProtection="1">
      <alignment horizontal="center" vertical="center"/>
      <protection hidden="1"/>
    </xf>
    <xf numFmtId="0" fontId="30" fillId="8" borderId="29" xfId="0" applyFont="1" applyFill="1" applyBorder="1" applyAlignment="1" applyProtection="1">
      <alignment horizontal="center" vertical="center"/>
      <protection hidden="1"/>
    </xf>
    <xf numFmtId="0" fontId="30" fillId="8" borderId="2" xfId="0" applyFont="1" applyFill="1" applyBorder="1" applyAlignment="1" applyProtection="1">
      <alignment horizontal="center" vertical="center"/>
      <protection hidden="1"/>
    </xf>
    <xf numFmtId="0" fontId="30" fillId="8" borderId="37" xfId="0" applyFont="1" applyFill="1" applyBorder="1" applyAlignment="1" applyProtection="1">
      <alignment horizontal="center" vertical="center"/>
      <protection hidden="1"/>
    </xf>
    <xf numFmtId="0" fontId="30" fillId="8" borderId="17" xfId="0" applyFont="1" applyFill="1" applyBorder="1" applyAlignment="1" applyProtection="1">
      <alignment horizontal="center" vertical="center"/>
      <protection hidden="1"/>
    </xf>
    <xf numFmtId="0" fontId="33" fillId="0" borderId="30" xfId="0" applyFont="1" applyBorder="1" applyAlignment="1" applyProtection="1">
      <alignment horizontal="center" vertical="center"/>
      <protection hidden="1"/>
    </xf>
    <xf numFmtId="0" fontId="33" fillId="0" borderId="0" xfId="0" applyFont="1" applyAlignment="1" applyProtection="1">
      <alignment horizontal="center" vertical="center"/>
      <protection hidden="1"/>
    </xf>
    <xf numFmtId="0" fontId="33" fillId="0" borderId="29" xfId="0" applyFont="1" applyBorder="1" applyAlignment="1" applyProtection="1">
      <alignment horizontal="center" vertical="center"/>
      <protection hidden="1"/>
    </xf>
    <xf numFmtId="0" fontId="33" fillId="0" borderId="2" xfId="0" applyFont="1" applyBorder="1" applyAlignment="1" applyProtection="1">
      <alignment horizontal="center" vertical="center"/>
      <protection hidden="1"/>
    </xf>
    <xf numFmtId="0" fontId="32" fillId="33" borderId="0" xfId="0" applyFont="1" applyFill="1" applyAlignment="1" applyProtection="1">
      <alignment horizontal="center" vertical="center"/>
      <protection hidden="1"/>
    </xf>
    <xf numFmtId="0" fontId="32" fillId="33" borderId="33" xfId="0" applyFont="1" applyFill="1" applyBorder="1" applyAlignment="1" applyProtection="1">
      <alignment horizontal="center" vertical="center"/>
      <protection hidden="1"/>
    </xf>
    <xf numFmtId="0" fontId="32" fillId="33" borderId="2" xfId="0" applyFont="1" applyFill="1" applyBorder="1" applyAlignment="1" applyProtection="1">
      <alignment horizontal="center" vertical="center"/>
      <protection hidden="1"/>
    </xf>
    <xf numFmtId="0" fontId="32" fillId="33" borderId="17" xfId="0" applyFont="1" applyFill="1" applyBorder="1" applyAlignment="1" applyProtection="1">
      <alignment horizontal="center" vertical="center"/>
      <protection hidden="1"/>
    </xf>
    <xf numFmtId="0" fontId="8" fillId="10" borderId="30" xfId="0" applyFont="1" applyFill="1" applyBorder="1" applyAlignment="1" applyProtection="1">
      <alignment horizontal="left" vertical="top" wrapText="1" indent="1"/>
      <protection hidden="1"/>
    </xf>
    <xf numFmtId="0" fontId="8" fillId="10" borderId="0" xfId="0" applyFont="1" applyFill="1" applyAlignment="1" applyProtection="1">
      <alignment horizontal="left" vertical="top" wrapText="1" indent="1"/>
      <protection hidden="1"/>
    </xf>
    <xf numFmtId="0" fontId="8" fillId="10" borderId="33" xfId="0" applyFont="1" applyFill="1" applyBorder="1" applyAlignment="1" applyProtection="1">
      <alignment horizontal="left" vertical="top" wrapText="1" indent="1"/>
      <protection hidden="1"/>
    </xf>
    <xf numFmtId="0" fontId="30" fillId="8" borderId="0" xfId="0" applyFont="1" applyFill="1" applyAlignment="1" applyProtection="1">
      <alignment horizontal="left" indent="1"/>
      <protection hidden="1"/>
    </xf>
    <xf numFmtId="0" fontId="30" fillId="8" borderId="33" xfId="0" applyFont="1" applyFill="1" applyBorder="1" applyAlignment="1" applyProtection="1">
      <alignment horizontal="left" indent="1"/>
      <protection hidden="1"/>
    </xf>
    <xf numFmtId="0" fontId="20" fillId="0" borderId="0" xfId="2" applyFont="1" applyAlignment="1" applyProtection="1">
      <alignment horizontal="left"/>
      <protection hidden="1"/>
    </xf>
    <xf numFmtId="0" fontId="42" fillId="0" borderId="0" xfId="0" applyFont="1" applyAlignment="1" applyProtection="1">
      <alignment horizontal="left"/>
      <protection hidden="1"/>
    </xf>
    <xf numFmtId="0" fontId="20" fillId="0" borderId="0" xfId="2" applyFont="1" applyAlignment="1" applyProtection="1">
      <alignment horizontal="center" vertical="top" wrapText="1"/>
      <protection hidden="1"/>
    </xf>
    <xf numFmtId="0" fontId="41" fillId="0" borderId="3" xfId="0" applyFont="1" applyBorder="1" applyAlignment="1" applyProtection="1">
      <alignment horizontal="center" vertical="center" wrapText="1"/>
      <protection hidden="1"/>
    </xf>
    <xf numFmtId="0" fontId="41" fillId="0" borderId="5" xfId="0" applyFont="1" applyBorder="1" applyAlignment="1" applyProtection="1">
      <alignment horizontal="center" vertical="center" wrapText="1"/>
      <protection hidden="1"/>
    </xf>
    <xf numFmtId="0" fontId="10" fillId="0" borderId="0" xfId="0" applyFont="1" applyAlignment="1" applyProtection="1">
      <alignment horizontal="left" vertical="center" wrapText="1" indent="1"/>
      <protection hidden="1"/>
    </xf>
    <xf numFmtId="0" fontId="20" fillId="0" borderId="0" xfId="2" applyFont="1" applyAlignment="1" applyProtection="1">
      <alignment horizontal="left" wrapText="1"/>
      <protection hidden="1"/>
    </xf>
    <xf numFmtId="0" fontId="13" fillId="0" borderId="0" xfId="0" applyFont="1" applyAlignment="1" applyProtection="1">
      <alignment horizontal="left" vertical="top" wrapText="1"/>
      <protection hidden="1"/>
    </xf>
    <xf numFmtId="0" fontId="12" fillId="8" borderId="30" xfId="0" applyFont="1" applyFill="1" applyBorder="1" applyAlignment="1" applyProtection="1">
      <alignment horizontal="left" vertical="top"/>
      <protection hidden="1"/>
    </xf>
    <xf numFmtId="0" fontId="12" fillId="8" borderId="0" xfId="0" applyFont="1" applyFill="1" applyAlignment="1" applyProtection="1">
      <alignment horizontal="left" vertical="top"/>
      <protection hidden="1"/>
    </xf>
    <xf numFmtId="0" fontId="15" fillId="0" borderId="28" xfId="0" applyFont="1" applyBorder="1" applyAlignment="1" applyProtection="1">
      <alignment horizontal="left" vertical="top"/>
      <protection hidden="1"/>
    </xf>
    <xf numFmtId="0" fontId="15" fillId="0" borderId="15" xfId="0" applyFont="1" applyBorder="1" applyAlignment="1" applyProtection="1">
      <alignment horizontal="left" vertical="top"/>
      <protection hidden="1"/>
    </xf>
    <xf numFmtId="0" fontId="12" fillId="8" borderId="29" xfId="0" applyFont="1" applyFill="1" applyBorder="1" applyAlignment="1" applyProtection="1">
      <alignment horizontal="left" vertical="top"/>
      <protection hidden="1"/>
    </xf>
    <xf numFmtId="0" fontId="12" fillId="8" borderId="2" xfId="0" applyFont="1" applyFill="1" applyBorder="1" applyAlignment="1" applyProtection="1">
      <alignment horizontal="left" vertical="top"/>
      <protection hidden="1"/>
    </xf>
    <xf numFmtId="0" fontId="15" fillId="0" borderId="28" xfId="0" applyFont="1" applyBorder="1" applyAlignment="1" applyProtection="1">
      <alignment horizontal="left" vertical="top" wrapText="1"/>
      <protection hidden="1"/>
    </xf>
    <xf numFmtId="0" fontId="15" fillId="0" borderId="15" xfId="0" applyFont="1" applyBorder="1" applyAlignment="1" applyProtection="1">
      <alignment horizontal="left" vertical="top" wrapText="1"/>
      <protection hidden="1"/>
    </xf>
    <xf numFmtId="0" fontId="11" fillId="0" borderId="0" xfId="0" applyFont="1" applyAlignment="1" applyProtection="1">
      <alignment horizontal="left" vertical="top" wrapText="1"/>
      <protection hidden="1"/>
    </xf>
    <xf numFmtId="0" fontId="26" fillId="0" borderId="0" xfId="2" applyFont="1" applyBorder="1" applyAlignment="1" applyProtection="1">
      <alignment horizontal="left" vertical="center" indent="1"/>
      <protection hidden="1"/>
    </xf>
    <xf numFmtId="0" fontId="26" fillId="0" borderId="33" xfId="2" applyFont="1" applyBorder="1" applyAlignment="1" applyProtection="1">
      <alignment horizontal="left" vertical="center" indent="1"/>
      <protection hidden="1"/>
    </xf>
    <xf numFmtId="0" fontId="27" fillId="0" borderId="30" xfId="0" applyFont="1" applyBorder="1" applyAlignment="1" applyProtection="1">
      <alignment horizontal="left" vertical="center" indent="1"/>
      <protection hidden="1"/>
    </xf>
    <xf numFmtId="0" fontId="27" fillId="0" borderId="0" xfId="0" applyFont="1" applyAlignment="1" applyProtection="1">
      <alignment horizontal="left" vertical="center" indent="1"/>
      <protection hidden="1"/>
    </xf>
    <xf numFmtId="0" fontId="27" fillId="0" borderId="29" xfId="0" applyFont="1" applyBorder="1" applyAlignment="1" applyProtection="1">
      <alignment horizontal="left" vertical="center" indent="1"/>
      <protection hidden="1"/>
    </xf>
    <xf numFmtId="0" fontId="27" fillId="0" borderId="2" xfId="0" applyFont="1" applyBorder="1" applyAlignment="1" applyProtection="1">
      <alignment horizontal="left" vertical="center" indent="1"/>
      <protection hidden="1"/>
    </xf>
    <xf numFmtId="0" fontId="28" fillId="0" borderId="0" xfId="2" applyFont="1" applyFill="1" applyBorder="1" applyAlignment="1" applyProtection="1">
      <alignment horizontal="left" vertical="center" indent="1"/>
      <protection hidden="1"/>
    </xf>
    <xf numFmtId="0" fontId="28" fillId="0" borderId="33" xfId="2" applyFont="1" applyFill="1" applyBorder="1" applyAlignment="1" applyProtection="1">
      <alignment horizontal="left" vertical="center" indent="1"/>
      <protection hidden="1"/>
    </xf>
    <xf numFmtId="0" fontId="29" fillId="10" borderId="30" xfId="0" applyFont="1" applyFill="1" applyBorder="1" applyAlignment="1" applyProtection="1">
      <alignment horizontal="left" vertical="center" indent="1"/>
      <protection hidden="1"/>
    </xf>
    <xf numFmtId="0" fontId="29" fillId="10" borderId="0" xfId="0" applyFont="1" applyFill="1" applyAlignment="1" applyProtection="1">
      <alignment horizontal="left" vertical="center" indent="1"/>
      <protection hidden="1"/>
    </xf>
    <xf numFmtId="0" fontId="26" fillId="0" borderId="2" xfId="2" applyFont="1" applyBorder="1" applyAlignment="1" applyProtection="1">
      <alignment horizontal="left" indent="1"/>
      <protection hidden="1"/>
    </xf>
    <xf numFmtId="0" fontId="26" fillId="0" borderId="17" xfId="2" applyFont="1" applyBorder="1" applyAlignment="1" applyProtection="1">
      <alignment horizontal="left" indent="1"/>
      <protection hidden="1"/>
    </xf>
    <xf numFmtId="0" fontId="29" fillId="10" borderId="33" xfId="0" applyFont="1" applyFill="1" applyBorder="1" applyAlignment="1" applyProtection="1">
      <alignment horizontal="left" vertical="center" indent="1"/>
      <protection hidden="1"/>
    </xf>
    <xf numFmtId="0" fontId="30" fillId="8" borderId="30" xfId="0" applyFont="1" applyFill="1" applyBorder="1" applyAlignment="1" applyProtection="1">
      <alignment horizontal="left" indent="1"/>
      <protection hidden="1"/>
    </xf>
    <xf numFmtId="0" fontId="31" fillId="9" borderId="32" xfId="0" applyFont="1" applyFill="1" applyBorder="1" applyAlignment="1" applyProtection="1">
      <alignment horizontal="center" vertical="center"/>
      <protection hidden="1"/>
    </xf>
    <xf numFmtId="0" fontId="31" fillId="9" borderId="31" xfId="0" applyFont="1" applyFill="1" applyBorder="1" applyAlignment="1" applyProtection="1">
      <alignment horizontal="center" vertical="center"/>
      <protection hidden="1"/>
    </xf>
    <xf numFmtId="0" fontId="31" fillId="9" borderId="37" xfId="0" applyFont="1" applyFill="1" applyBorder="1" applyAlignment="1" applyProtection="1">
      <alignment horizontal="center" vertical="center"/>
      <protection hidden="1"/>
    </xf>
    <xf numFmtId="0" fontId="41" fillId="33" borderId="37" xfId="0" applyFont="1" applyFill="1" applyBorder="1" applyAlignment="1" applyProtection="1">
      <alignment horizontal="center" vertical="center" wrapText="1"/>
      <protection hidden="1"/>
    </xf>
    <xf numFmtId="0" fontId="41" fillId="33" borderId="17" xfId="0" applyFont="1" applyFill="1" applyBorder="1" applyAlignment="1" applyProtection="1">
      <alignment horizontal="center" vertical="center" wrapText="1"/>
      <protection hidden="1"/>
    </xf>
    <xf numFmtId="0" fontId="86" fillId="0" borderId="1" xfId="0" applyFont="1" applyBorder="1" applyAlignment="1">
      <alignment horizontal="left" vertical="top" wrapText="1"/>
    </xf>
    <xf numFmtId="0" fontId="21" fillId="0" borderId="2" xfId="0" applyFont="1" applyBorder="1" applyAlignment="1">
      <alignment horizontal="center"/>
    </xf>
    <xf numFmtId="0" fontId="21" fillId="0" borderId="28" xfId="0" applyFont="1" applyBorder="1" applyAlignment="1">
      <alignment horizontal="center"/>
    </xf>
    <xf numFmtId="0" fontId="29" fillId="0" borderId="0" xfId="0" applyFont="1" applyAlignment="1">
      <alignment horizontal="left" vertical="center"/>
    </xf>
    <xf numFmtId="0" fontId="8" fillId="0" borderId="0" xfId="0" applyFont="1" applyAlignment="1">
      <alignment horizontal="justify" vertical="justify" wrapText="1"/>
    </xf>
    <xf numFmtId="0" fontId="32" fillId="34" borderId="7" xfId="0" applyFont="1" applyFill="1" applyBorder="1" applyAlignment="1">
      <alignment horizontal="center" vertical="center"/>
    </xf>
    <xf numFmtId="0" fontId="32" fillId="34" borderId="8" xfId="0" applyFont="1" applyFill="1" applyBorder="1" applyAlignment="1">
      <alignment horizontal="center" vertical="center"/>
    </xf>
    <xf numFmtId="0" fontId="32" fillId="34" borderId="9" xfId="0" applyFont="1" applyFill="1" applyBorder="1" applyAlignment="1">
      <alignment horizontal="center" vertical="center"/>
    </xf>
    <xf numFmtId="0" fontId="32" fillId="34" borderId="10" xfId="0" applyFont="1" applyFill="1" applyBorder="1" applyAlignment="1">
      <alignment horizontal="center" vertical="center"/>
    </xf>
    <xf numFmtId="0" fontId="32" fillId="34" borderId="0" xfId="0" applyFont="1" applyFill="1" applyAlignment="1">
      <alignment horizontal="center" vertical="center"/>
    </xf>
    <xf numFmtId="0" fontId="32" fillId="34" borderId="11" xfId="0" applyFont="1" applyFill="1" applyBorder="1" applyAlignment="1">
      <alignment horizontal="center" vertical="center"/>
    </xf>
    <xf numFmtId="0" fontId="0" fillId="0" borderId="1" xfId="0" applyBorder="1" applyAlignment="1">
      <alignment horizontal="center"/>
    </xf>
    <xf numFmtId="0" fontId="0" fillId="0" borderId="47" xfId="0" applyBorder="1" applyAlignment="1">
      <alignment horizontal="center"/>
    </xf>
    <xf numFmtId="0" fontId="0" fillId="35" borderId="16" xfId="0" applyFill="1" applyBorder="1" applyAlignment="1">
      <alignment horizontal="center"/>
    </xf>
    <xf numFmtId="0" fontId="0" fillId="35" borderId="44" xfId="0" applyFill="1" applyBorder="1" applyAlignment="1">
      <alignment horizontal="center"/>
    </xf>
    <xf numFmtId="0" fontId="0" fillId="0" borderId="47" xfId="0" applyBorder="1" applyAlignment="1">
      <alignment horizontal="center" vertical="center"/>
    </xf>
    <xf numFmtId="0" fontId="15" fillId="0" borderId="49" xfId="0" applyFont="1" applyBorder="1" applyAlignment="1">
      <alignment horizontal="left" vertical="center" wrapText="1"/>
    </xf>
    <xf numFmtId="0" fontId="8" fillId="0" borderId="49" xfId="0" applyFont="1" applyBorder="1" applyAlignment="1">
      <alignment horizontal="left" vertical="center" wrapText="1"/>
    </xf>
    <xf numFmtId="0" fontId="0" fillId="0" borderId="46" xfId="0" applyBorder="1" applyAlignment="1">
      <alignment horizontal="center"/>
    </xf>
    <xf numFmtId="0" fontId="0" fillId="0" borderId="43" xfId="0"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8" fillId="0" borderId="1" xfId="0" applyFont="1" applyBorder="1" applyAlignment="1">
      <alignment horizontal="left" vertical="center" wrapText="1"/>
    </xf>
    <xf numFmtId="0" fontId="8" fillId="0" borderId="46" xfId="0" applyFont="1" applyBorder="1" applyAlignment="1">
      <alignment horizontal="left" vertical="center"/>
    </xf>
    <xf numFmtId="0" fontId="29" fillId="0" borderId="1" xfId="0" applyFont="1" applyBorder="1" applyAlignment="1">
      <alignment horizontal="center" vertical="center"/>
    </xf>
    <xf numFmtId="0" fontId="1" fillId="35" borderId="16" xfId="0" applyFont="1" applyFill="1" applyBorder="1" applyAlignment="1">
      <alignment horizontal="center" vertical="center"/>
    </xf>
    <xf numFmtId="0" fontId="0" fillId="0" borderId="46" xfId="0" applyBorder="1" applyAlignment="1">
      <alignment horizontal="left" vertical="center"/>
    </xf>
    <xf numFmtId="0" fontId="0" fillId="0" borderId="43" xfId="0" applyBorder="1" applyAlignment="1">
      <alignment horizontal="left" vertical="center"/>
    </xf>
    <xf numFmtId="0" fontId="8" fillId="0" borderId="47" xfId="0" applyFont="1" applyBorder="1" applyAlignment="1">
      <alignment horizontal="left" vertical="center" wrapText="1"/>
    </xf>
    <xf numFmtId="0" fontId="29" fillId="0" borderId="47" xfId="0" applyFont="1" applyBorder="1" applyAlignment="1">
      <alignment horizontal="center" vertical="center"/>
    </xf>
    <xf numFmtId="0" fontId="1" fillId="35" borderId="44" xfId="0" applyFont="1" applyFill="1" applyBorder="1" applyAlignment="1">
      <alignment horizontal="center" vertical="center"/>
    </xf>
    <xf numFmtId="0" fontId="32" fillId="34" borderId="63" xfId="0" applyFont="1" applyFill="1" applyBorder="1" applyAlignment="1">
      <alignment horizontal="center" vertical="center"/>
    </xf>
    <xf numFmtId="0" fontId="32" fillId="34" borderId="2" xfId="0" applyFont="1" applyFill="1" applyBorder="1" applyAlignment="1">
      <alignment horizontal="center" vertical="center"/>
    </xf>
    <xf numFmtId="0" fontId="32" fillId="34" borderId="64" xfId="0" applyFont="1" applyFill="1" applyBorder="1" applyAlignment="1">
      <alignment horizontal="center" vertical="center"/>
    </xf>
    <xf numFmtId="0" fontId="0" fillId="0" borderId="65" xfId="0" applyBorder="1" applyAlignment="1">
      <alignment horizontal="center"/>
    </xf>
    <xf numFmtId="0" fontId="0" fillId="0" borderId="22" xfId="0" applyBorder="1" applyAlignment="1">
      <alignment horizontal="center"/>
    </xf>
    <xf numFmtId="0" fontId="1" fillId="0" borderId="39" xfId="0" applyFont="1" applyBorder="1" applyAlignment="1">
      <alignment horizontal="left" vertical="center"/>
    </xf>
    <xf numFmtId="0" fontId="1" fillId="0" borderId="28" xfId="0" applyFont="1" applyBorder="1" applyAlignment="1">
      <alignment horizontal="left" vertical="center"/>
    </xf>
    <xf numFmtId="0" fontId="1" fillId="0" borderId="15" xfId="0" applyFont="1" applyBorder="1" applyAlignment="1">
      <alignment horizontal="left" vertical="center"/>
    </xf>
    <xf numFmtId="0" fontId="0" fillId="0" borderId="3" xfId="0" applyBorder="1" applyAlignment="1">
      <alignment horizontal="center"/>
    </xf>
    <xf numFmtId="0" fontId="0" fillId="0" borderId="20" xfId="0" applyBorder="1" applyAlignment="1">
      <alignment horizontal="center"/>
    </xf>
    <xf numFmtId="0" fontId="1" fillId="0" borderId="39" xfId="0" applyFont="1" applyBorder="1" applyAlignment="1">
      <alignment horizontal="left"/>
    </xf>
    <xf numFmtId="0" fontId="1" fillId="0" borderId="28" xfId="0" applyFont="1" applyBorder="1" applyAlignment="1">
      <alignment horizontal="left"/>
    </xf>
    <xf numFmtId="0" fontId="1" fillId="0" borderId="15" xfId="0" applyFont="1" applyBorder="1" applyAlignment="1">
      <alignment horizontal="left"/>
    </xf>
    <xf numFmtId="0" fontId="0" fillId="35" borderId="66" xfId="0" applyFill="1" applyBorder="1" applyAlignment="1">
      <alignment horizontal="center"/>
    </xf>
    <xf numFmtId="0" fontId="0" fillId="35" borderId="19" xfId="0" applyFill="1" applyBorder="1" applyAlignment="1">
      <alignment horizont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48" xfId="0" applyBorder="1" applyAlignment="1">
      <alignment horizontal="center" vertical="center"/>
    </xf>
    <xf numFmtId="0" fontId="1" fillId="0" borderId="7" xfId="0" applyFont="1" applyBorder="1" applyAlignment="1">
      <alignment horizontal="left"/>
    </xf>
    <xf numFmtId="0" fontId="1" fillId="0" borderId="8" xfId="0" applyFont="1" applyBorder="1" applyAlignment="1">
      <alignment horizontal="left"/>
    </xf>
    <xf numFmtId="0" fontId="0" fillId="0" borderId="46" xfId="0" applyBorder="1" applyAlignment="1">
      <alignment horizontal="left" vertical="center" wrapText="1"/>
    </xf>
    <xf numFmtId="0" fontId="8" fillId="0" borderId="1" xfId="0" applyFont="1" applyBorder="1" applyAlignment="1">
      <alignment horizontal="left" wrapText="1"/>
    </xf>
    <xf numFmtId="0" fontId="85" fillId="0" borderId="46" xfId="0" applyFont="1" applyBorder="1" applyAlignment="1">
      <alignment horizontal="left" wrapText="1"/>
    </xf>
    <xf numFmtId="0" fontId="100" fillId="0" borderId="1" xfId="0" applyFont="1" applyBorder="1" applyAlignment="1">
      <alignment horizontal="left" vertical="center" wrapText="1"/>
    </xf>
    <xf numFmtId="0" fontId="100" fillId="0" borderId="1" xfId="0" applyFont="1" applyBorder="1" applyAlignment="1">
      <alignment vertical="center" wrapText="1"/>
    </xf>
    <xf numFmtId="0" fontId="1" fillId="0" borderId="47" xfId="0" applyFont="1" applyBorder="1" applyAlignment="1">
      <alignment horizontal="center" vertical="center"/>
    </xf>
    <xf numFmtId="0" fontId="1" fillId="35" borderId="16" xfId="0" applyFont="1" applyFill="1" applyBorder="1" applyAlignment="1">
      <alignment horizontal="center" vertical="center" wrapText="1"/>
    </xf>
    <xf numFmtId="0" fontId="1" fillId="35" borderId="44" xfId="0" applyFont="1" applyFill="1" applyBorder="1" applyAlignment="1">
      <alignment horizontal="center" vertical="center" wrapText="1"/>
    </xf>
    <xf numFmtId="0" fontId="85" fillId="0" borderId="46"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35" borderId="8" xfId="0" applyFont="1" applyFill="1" applyBorder="1" applyAlignment="1">
      <alignment horizontal="center" vertical="center"/>
    </xf>
    <xf numFmtId="0" fontId="1" fillId="35" borderId="9" xfId="0" applyFont="1" applyFill="1" applyBorder="1" applyAlignment="1">
      <alignment horizontal="center" vertical="center"/>
    </xf>
    <xf numFmtId="0" fontId="1" fillId="35" borderId="0" xfId="0" applyFont="1" applyFill="1" applyAlignment="1">
      <alignment horizontal="center" vertical="center"/>
    </xf>
    <xf numFmtId="0" fontId="1" fillId="35" borderId="11" xfId="0" applyFont="1" applyFill="1" applyBorder="1" applyAlignment="1">
      <alignment horizontal="center" vertical="center"/>
    </xf>
    <xf numFmtId="0" fontId="1" fillId="35" borderId="13" xfId="0" applyFont="1" applyFill="1" applyBorder="1" applyAlignment="1">
      <alignment horizontal="center" vertical="center"/>
    </xf>
    <xf numFmtId="0" fontId="1" fillId="35" borderId="14" xfId="0" applyFont="1" applyFill="1" applyBorder="1" applyAlignment="1">
      <alignment horizontal="center" vertical="center"/>
    </xf>
    <xf numFmtId="0" fontId="0" fillId="0" borderId="0" xfId="0"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xf>
    <xf numFmtId="0" fontId="0" fillId="0" borderId="3" xfId="0" applyBorder="1" applyAlignment="1">
      <alignment horizontal="center" vertical="center"/>
    </xf>
    <xf numFmtId="0" fontId="29" fillId="35" borderId="1" xfId="0" applyFont="1" applyFill="1" applyBorder="1" applyAlignment="1">
      <alignment horizontal="center" vertical="center"/>
    </xf>
    <xf numFmtId="0" fontId="8" fillId="0" borderId="1" xfId="0" applyFont="1" applyBorder="1" applyAlignment="1">
      <alignment horizontal="left" vertical="center"/>
    </xf>
    <xf numFmtId="0" fontId="99" fillId="0" borderId="1" xfId="0" applyFont="1" applyBorder="1" applyAlignment="1">
      <alignment horizontal="left" vertical="center" wrapText="1"/>
    </xf>
    <xf numFmtId="0" fontId="101" fillId="0" borderId="1" xfId="0" applyFont="1" applyBorder="1" applyAlignment="1">
      <alignment horizontal="center" vertical="center"/>
    </xf>
    <xf numFmtId="0" fontId="29" fillId="35" borderId="3" xfId="0" applyFont="1" applyFill="1" applyBorder="1" applyAlignment="1">
      <alignment horizontal="center" vertical="center"/>
    </xf>
    <xf numFmtId="0" fontId="29" fillId="35" borderId="5" xfId="0" applyFont="1" applyFill="1" applyBorder="1" applyAlignment="1">
      <alignment horizontal="center" vertical="center"/>
    </xf>
    <xf numFmtId="0" fontId="1" fillId="35" borderId="31" xfId="0" applyFont="1" applyFill="1" applyBorder="1" applyAlignment="1">
      <alignment horizontal="center" vertical="center"/>
    </xf>
    <xf numFmtId="0" fontId="0" fillId="0" borderId="0" xfId="0" applyAlignment="1">
      <alignment horizontal="center"/>
    </xf>
    <xf numFmtId="0" fontId="29" fillId="0" borderId="0" xfId="0" applyFont="1" applyAlignment="1">
      <alignment horizontal="right" vertical="center"/>
    </xf>
    <xf numFmtId="0" fontId="1" fillId="35" borderId="0" xfId="0" applyFont="1" applyFill="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103" fillId="0" borderId="0" xfId="0" applyFont="1" applyAlignment="1">
      <alignment horizontal="center" vertical="center"/>
    </xf>
    <xf numFmtId="0" fontId="103" fillId="0" borderId="11" xfId="0" applyFont="1" applyBorder="1" applyAlignment="1">
      <alignment horizontal="center" vertical="center"/>
    </xf>
    <xf numFmtId="0" fontId="8" fillId="0" borderId="10" xfId="0" applyFont="1" applyBorder="1" applyAlignment="1">
      <alignment horizontal="center" wrapText="1"/>
    </xf>
    <xf numFmtId="0" fontId="8" fillId="0" borderId="0" xfId="0" applyFont="1" applyAlignment="1">
      <alignment horizont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104" fillId="0" borderId="7" xfId="0" applyFont="1" applyBorder="1" applyAlignment="1">
      <alignment horizontal="left"/>
    </xf>
    <xf numFmtId="0" fontId="104" fillId="0" borderId="8" xfId="0" applyFont="1" applyBorder="1" applyAlignment="1">
      <alignment horizontal="left"/>
    </xf>
    <xf numFmtId="0" fontId="104" fillId="0" borderId="9" xfId="0" applyFont="1" applyBorder="1" applyAlignment="1">
      <alignment horizontal="left"/>
    </xf>
    <xf numFmtId="0" fontId="1" fillId="0" borderId="10" xfId="0" applyFont="1" applyBorder="1"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xf>
    <xf numFmtId="0" fontId="1" fillId="0" borderId="0" xfId="0" applyFont="1" applyAlignment="1">
      <alignment horizontal="left"/>
    </xf>
    <xf numFmtId="0" fontId="0" fillId="0" borderId="31" xfId="0" applyBorder="1" applyAlignment="1">
      <alignment horizontal="center"/>
    </xf>
    <xf numFmtId="0" fontId="29" fillId="0" borderId="31" xfId="0" applyFont="1" applyBorder="1" applyAlignment="1">
      <alignment horizontal="right" vertical="center"/>
    </xf>
    <xf numFmtId="0" fontId="0" fillId="0" borderId="39" xfId="0" applyBorder="1" applyAlignment="1">
      <alignment horizontal="left" wrapText="1"/>
    </xf>
    <xf numFmtId="0" fontId="0" fillId="0" borderId="28" xfId="0" applyBorder="1" applyAlignment="1">
      <alignment horizontal="left" wrapText="1"/>
    </xf>
    <xf numFmtId="0" fontId="0" fillId="0" borderId="15" xfId="0" applyBorder="1" applyAlignment="1">
      <alignment horizontal="left" wrapText="1"/>
    </xf>
    <xf numFmtId="0" fontId="0" fillId="0" borderId="1" xfId="0" applyBorder="1" applyAlignment="1">
      <alignment horizontal="left" wrapText="1"/>
    </xf>
    <xf numFmtId="0" fontId="0" fillId="0" borderId="1" xfId="0" applyBorder="1" applyAlignment="1">
      <alignment horizontal="left"/>
    </xf>
    <xf numFmtId="0" fontId="0" fillId="2" borderId="1" xfId="0" applyFill="1" applyBorder="1" applyAlignment="1">
      <alignment horizontal="left"/>
    </xf>
    <xf numFmtId="0" fontId="1" fillId="25" borderId="1" xfId="0" applyFont="1" applyFill="1" applyBorder="1" applyAlignment="1">
      <alignment horizontal="left"/>
    </xf>
    <xf numFmtId="0" fontId="0" fillId="25" borderId="1" xfId="0" applyFill="1" applyBorder="1" applyAlignment="1">
      <alignment horizontal="left"/>
    </xf>
    <xf numFmtId="0" fontId="0" fillId="25" borderId="1" xfId="0" applyFill="1" applyBorder="1" applyAlignment="1">
      <alignment horizontal="left" wrapText="1"/>
    </xf>
    <xf numFmtId="0" fontId="0" fillId="0" borderId="0" xfId="0" applyAlignment="1">
      <alignment horizontal="left" wrapText="1"/>
    </xf>
    <xf numFmtId="0" fontId="74" fillId="0" borderId="39" xfId="0" applyFont="1" applyBorder="1" applyAlignment="1">
      <alignment horizontal="left" wrapText="1"/>
    </xf>
    <xf numFmtId="0" fontId="74" fillId="0" borderId="28" xfId="0" applyFont="1" applyBorder="1" applyAlignment="1">
      <alignment horizontal="left" wrapText="1"/>
    </xf>
    <xf numFmtId="0" fontId="74" fillId="0" borderId="15" xfId="0" applyFont="1" applyBorder="1" applyAlignment="1">
      <alignment horizontal="left" wrapText="1"/>
    </xf>
    <xf numFmtId="0" fontId="1" fillId="2" borderId="39" xfId="0" applyFont="1" applyFill="1" applyBorder="1" applyAlignment="1">
      <alignment horizontal="left" wrapText="1"/>
    </xf>
    <xf numFmtId="0" fontId="1" fillId="2" borderId="28" xfId="0" applyFont="1" applyFill="1" applyBorder="1" applyAlignment="1">
      <alignment horizontal="left" wrapText="1"/>
    </xf>
    <xf numFmtId="0" fontId="1" fillId="2" borderId="15" xfId="0" applyFont="1" applyFill="1" applyBorder="1" applyAlignment="1">
      <alignment horizontal="left" wrapText="1"/>
    </xf>
    <xf numFmtId="0" fontId="1" fillId="0" borderId="1" xfId="0" applyFont="1" applyBorder="1" applyAlignment="1">
      <alignment horizontal="left" wrapText="1"/>
    </xf>
    <xf numFmtId="0" fontId="1" fillId="0" borderId="0" xfId="0" applyFont="1" applyAlignment="1">
      <alignment horizontal="left" wrapText="1"/>
    </xf>
    <xf numFmtId="0" fontId="1" fillId="25" borderId="1" xfId="0" applyFont="1" applyFill="1" applyBorder="1" applyAlignment="1">
      <alignment horizontal="center"/>
    </xf>
    <xf numFmtId="0" fontId="1" fillId="2" borderId="39" xfId="0" applyFont="1" applyFill="1" applyBorder="1" applyAlignment="1">
      <alignment horizontal="left"/>
    </xf>
    <xf numFmtId="0" fontId="1" fillId="2" borderId="28" xfId="0" applyFont="1" applyFill="1" applyBorder="1" applyAlignment="1">
      <alignment horizontal="left"/>
    </xf>
    <xf numFmtId="0" fontId="1" fillId="2" borderId="15" xfId="0" applyFont="1" applyFill="1" applyBorder="1" applyAlignment="1">
      <alignment horizontal="left"/>
    </xf>
    <xf numFmtId="0" fontId="0" fillId="0" borderId="1" xfId="0" applyBorder="1" applyAlignment="1">
      <alignment horizontal="left" vertical="top"/>
    </xf>
    <xf numFmtId="0" fontId="1" fillId="5" borderId="25" xfId="0" applyFont="1" applyFill="1" applyBorder="1" applyAlignment="1">
      <alignment horizontal="center"/>
    </xf>
    <xf numFmtId="0" fontId="1" fillId="5" borderId="61" xfId="0" applyFont="1" applyFill="1" applyBorder="1" applyAlignment="1">
      <alignment horizontal="center"/>
    </xf>
    <xf numFmtId="0" fontId="1" fillId="5" borderId="24" xfId="0" applyFont="1" applyFill="1" applyBorder="1" applyAlignment="1">
      <alignment horizontal="center"/>
    </xf>
    <xf numFmtId="0" fontId="1" fillId="5" borderId="23" xfId="0" applyFont="1" applyFill="1" applyBorder="1" applyAlignment="1">
      <alignment horizontal="center"/>
    </xf>
    <xf numFmtId="0" fontId="1" fillId="4" borderId="25" xfId="0" applyFont="1" applyFill="1" applyBorder="1" applyAlignment="1">
      <alignment horizontal="center"/>
    </xf>
    <xf numFmtId="0" fontId="1" fillId="4" borderId="24" xfId="0" applyFont="1" applyFill="1" applyBorder="1" applyAlignment="1">
      <alignment horizontal="center"/>
    </xf>
    <xf numFmtId="0" fontId="1" fillId="4" borderId="23" xfId="0" applyFont="1" applyFill="1" applyBorder="1" applyAlignment="1">
      <alignment horizontal="center"/>
    </xf>
    <xf numFmtId="0" fontId="39" fillId="0" borderId="27" xfId="0" applyFont="1" applyBorder="1" applyAlignment="1">
      <alignment vertical="center" wrapText="1"/>
    </xf>
    <xf numFmtId="0" fontId="39" fillId="0" borderId="26" xfId="0" applyFont="1" applyBorder="1" applyAlignment="1">
      <alignment vertical="center" wrapText="1"/>
    </xf>
    <xf numFmtId="0" fontId="39" fillId="0" borderId="0" xfId="0" applyFont="1" applyAlignment="1">
      <alignment horizontal="left" vertical="top" wrapText="1"/>
    </xf>
    <xf numFmtId="0" fontId="1" fillId="0" borderId="49" xfId="0" applyFont="1" applyBorder="1" applyAlignment="1" applyProtection="1">
      <alignment horizontal="center"/>
      <protection locked="0"/>
    </xf>
    <xf numFmtId="0" fontId="1" fillId="0" borderId="49" xfId="0" applyFont="1" applyBorder="1" applyAlignment="1">
      <alignment horizontal="center" wrapText="1"/>
    </xf>
    <xf numFmtId="0" fontId="0" fillId="0" borderId="49" xfId="0" applyBorder="1" applyAlignment="1">
      <alignment horizontal="center"/>
    </xf>
    <xf numFmtId="0" fontId="1" fillId="37" borderId="49" xfId="0" applyFont="1" applyFill="1" applyBorder="1" applyAlignment="1">
      <alignment horizontal="center"/>
    </xf>
    <xf numFmtId="0" fontId="1" fillId="37" borderId="42" xfId="0" applyFont="1" applyFill="1" applyBorder="1" applyAlignment="1">
      <alignment horizontal="center"/>
    </xf>
    <xf numFmtId="0" fontId="1" fillId="38" borderId="1" xfId="0" applyFont="1" applyFill="1" applyBorder="1" applyAlignment="1" applyProtection="1">
      <alignment horizontal="center"/>
      <protection locked="0"/>
    </xf>
    <xf numFmtId="10" fontId="1" fillId="37" borderId="1" xfId="3" applyNumberFormat="1" applyFont="1" applyFill="1" applyBorder="1" applyAlignment="1" applyProtection="1">
      <alignment horizontal="center"/>
    </xf>
    <xf numFmtId="0" fontId="1" fillId="37" borderId="1" xfId="0" applyFont="1" applyFill="1" applyBorder="1" applyAlignment="1">
      <alignment horizontal="center"/>
    </xf>
    <xf numFmtId="10" fontId="1" fillId="37" borderId="16" xfId="3" applyNumberFormat="1" applyFont="1" applyFill="1" applyBorder="1" applyAlignment="1" applyProtection="1">
      <alignment horizontal="center"/>
    </xf>
    <xf numFmtId="0" fontId="1" fillId="0" borderId="1" xfId="0" applyFont="1" applyBorder="1" applyAlignment="1" applyProtection="1">
      <alignment horizontal="center"/>
      <protection locked="0"/>
    </xf>
    <xf numFmtId="0" fontId="7" fillId="0" borderId="46" xfId="0" applyFont="1" applyBorder="1" applyAlignment="1">
      <alignment horizontal="center"/>
    </xf>
    <xf numFmtId="0" fontId="7" fillId="0" borderId="1" xfId="0" applyFont="1" applyBorder="1" applyAlignment="1">
      <alignment horizontal="center"/>
    </xf>
    <xf numFmtId="0" fontId="36" fillId="0" borderId="32"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17" xfId="0" applyFont="1" applyBorder="1" applyAlignment="1">
      <alignment horizontal="center" vertical="center" wrapText="1"/>
    </xf>
    <xf numFmtId="0" fontId="1" fillId="0" borderId="32" xfId="0" applyFont="1" applyBorder="1" applyAlignment="1">
      <alignment horizontal="center"/>
    </xf>
    <xf numFmtId="0" fontId="1" fillId="0" borderId="31" xfId="0" applyFont="1" applyBorder="1" applyAlignment="1">
      <alignment horizontal="center"/>
    </xf>
    <xf numFmtId="0" fontId="1" fillId="0" borderId="37" xfId="0" applyFont="1" applyBorder="1" applyAlignment="1">
      <alignment horizontal="center"/>
    </xf>
    <xf numFmtId="0" fontId="1" fillId="0" borderId="29" xfId="0" applyFont="1" applyBorder="1" applyAlignment="1">
      <alignment horizontal="center"/>
    </xf>
    <xf numFmtId="0" fontId="1" fillId="0" borderId="2" xfId="0" applyFont="1" applyBorder="1" applyAlignment="1">
      <alignment horizontal="center"/>
    </xf>
    <xf numFmtId="0" fontId="1" fillId="0" borderId="17" xfId="0" applyFont="1" applyBorder="1" applyAlignment="1">
      <alignment horizontal="center"/>
    </xf>
    <xf numFmtId="0" fontId="7" fillId="37" borderId="32" xfId="0" applyFont="1" applyFill="1" applyBorder="1" applyAlignment="1">
      <alignment horizontal="center"/>
    </xf>
    <xf numFmtId="0" fontId="7" fillId="37" borderId="31" xfId="0" applyFont="1" applyFill="1" applyBorder="1" applyAlignment="1">
      <alignment horizontal="center"/>
    </xf>
    <xf numFmtId="0" fontId="7" fillId="37" borderId="69" xfId="0" applyFont="1" applyFill="1" applyBorder="1" applyAlignment="1">
      <alignment horizontal="center"/>
    </xf>
    <xf numFmtId="0" fontId="7" fillId="37" borderId="30" xfId="0" applyFont="1" applyFill="1" applyBorder="1" applyAlignment="1">
      <alignment horizontal="center"/>
    </xf>
    <xf numFmtId="0" fontId="7" fillId="37" borderId="0" xfId="0" applyFont="1" applyFill="1" applyAlignment="1">
      <alignment horizontal="center"/>
    </xf>
    <xf numFmtId="0" fontId="7" fillId="37" borderId="11" xfId="0" applyFont="1" applyFill="1" applyBorder="1" applyAlignment="1">
      <alignment horizontal="center"/>
    </xf>
    <xf numFmtId="0" fontId="7" fillId="37" borderId="29" xfId="0" applyFont="1" applyFill="1" applyBorder="1" applyAlignment="1">
      <alignment horizontal="center"/>
    </xf>
    <xf numFmtId="0" fontId="7" fillId="37" borderId="2" xfId="0" applyFont="1" applyFill="1" applyBorder="1" applyAlignment="1">
      <alignment horizontal="center"/>
    </xf>
    <xf numFmtId="0" fontId="7" fillId="37" borderId="64" xfId="0" applyFont="1" applyFill="1" applyBorder="1" applyAlignment="1">
      <alignment horizontal="center"/>
    </xf>
    <xf numFmtId="0" fontId="29" fillId="0" borderId="46" xfId="0" applyFont="1" applyBorder="1" applyAlignment="1">
      <alignment horizontal="center"/>
    </xf>
    <xf numFmtId="0" fontId="29" fillId="0" borderId="1" xfId="0" applyFont="1" applyBorder="1" applyAlignment="1">
      <alignment horizontal="center"/>
    </xf>
    <xf numFmtId="0" fontId="29" fillId="0" borderId="39" xfId="0" applyFont="1" applyBorder="1" applyAlignment="1">
      <alignment horizontal="center"/>
    </xf>
    <xf numFmtId="0" fontId="29" fillId="0" borderId="15" xfId="0" applyFont="1" applyBorder="1" applyAlignment="1">
      <alignment horizontal="center"/>
    </xf>
    <xf numFmtId="0" fontId="0" fillId="38" borderId="46" xfId="0" applyFill="1" applyBorder="1" applyAlignment="1" applyProtection="1">
      <alignment horizontal="right"/>
      <protection locked="0"/>
    </xf>
    <xf numFmtId="0" fontId="0" fillId="38" borderId="1" xfId="0" applyFill="1" applyBorder="1" applyAlignment="1" applyProtection="1">
      <alignment horizontal="right"/>
      <protection locked="0"/>
    </xf>
    <xf numFmtId="44" fontId="0" fillId="38" borderId="1" xfId="1" applyFont="1" applyFill="1" applyBorder="1" applyAlignment="1" applyProtection="1">
      <alignment horizontal="center"/>
      <protection locked="0"/>
    </xf>
    <xf numFmtId="0" fontId="0" fillId="38" borderId="1" xfId="0" applyFill="1" applyBorder="1" applyAlignment="1" applyProtection="1">
      <alignment horizontal="center"/>
      <protection locked="0"/>
    </xf>
    <xf numFmtId="10" fontId="7" fillId="37" borderId="1" xfId="3" applyNumberFormat="1" applyFont="1" applyFill="1" applyBorder="1" applyAlignment="1" applyProtection="1">
      <alignment horizontal="center"/>
    </xf>
    <xf numFmtId="10" fontId="7" fillId="37" borderId="16" xfId="3" applyNumberFormat="1" applyFont="1" applyFill="1" applyBorder="1" applyAlignment="1" applyProtection="1">
      <alignment horizontal="center"/>
    </xf>
    <xf numFmtId="0" fontId="0" fillId="0" borderId="46" xfId="0" applyBorder="1" applyAlignment="1" applyProtection="1">
      <alignment horizontal="right"/>
      <protection locked="0"/>
    </xf>
    <xf numFmtId="0" fontId="0" fillId="0" borderId="1" xfId="0" applyBorder="1" applyAlignment="1" applyProtection="1">
      <alignment horizontal="right"/>
      <protection locked="0"/>
    </xf>
    <xf numFmtId="44" fontId="0" fillId="0" borderId="1" xfId="1" applyFont="1" applyBorder="1" applyAlignment="1" applyProtection="1">
      <alignment horizontal="center"/>
      <protection locked="0"/>
    </xf>
    <xf numFmtId="0" fontId="1" fillId="37" borderId="46" xfId="0" applyFont="1" applyFill="1" applyBorder="1" applyAlignment="1" applyProtection="1">
      <alignment horizontal="right"/>
      <protection locked="0"/>
    </xf>
    <xf numFmtId="0" fontId="1" fillId="37" borderId="1" xfId="0" applyFont="1" applyFill="1" applyBorder="1" applyAlignment="1" applyProtection="1">
      <alignment horizontal="right"/>
      <protection locked="0"/>
    </xf>
    <xf numFmtId="44" fontId="1" fillId="37" borderId="1" xfId="1" applyFont="1" applyFill="1" applyBorder="1" applyAlignment="1" applyProtection="1">
      <alignment horizontal="center"/>
      <protection locked="0"/>
    </xf>
    <xf numFmtId="0" fontId="105" fillId="0" borderId="39" xfId="0" applyFont="1" applyBorder="1" applyAlignment="1">
      <alignment horizontal="right" wrapText="1"/>
    </xf>
    <xf numFmtId="0" fontId="105" fillId="0" borderId="28" xfId="0" applyFont="1" applyBorder="1" applyAlignment="1">
      <alignment horizontal="right" wrapText="1"/>
    </xf>
    <xf numFmtId="10" fontId="105" fillId="0" borderId="28" xfId="3" applyNumberFormat="1" applyFont="1" applyBorder="1" applyAlignment="1">
      <alignment horizontal="center" wrapText="1"/>
    </xf>
    <xf numFmtId="0" fontId="1" fillId="0" borderId="70"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63" xfId="0" applyFont="1" applyBorder="1" applyAlignment="1" applyProtection="1">
      <alignment horizontal="center"/>
      <protection locked="0"/>
    </xf>
    <xf numFmtId="0" fontId="1" fillId="0" borderId="17" xfId="0" applyFont="1" applyBorder="1" applyAlignment="1" applyProtection="1">
      <alignment horizontal="center"/>
      <protection locked="0"/>
    </xf>
    <xf numFmtId="0" fontId="29" fillId="0" borderId="1" xfId="0" applyFont="1" applyBorder="1" applyAlignment="1" applyProtection="1">
      <alignment horizontal="center" wrapText="1"/>
      <protection locked="0"/>
    </xf>
    <xf numFmtId="0" fontId="106" fillId="39" borderId="1" xfId="0" applyFont="1" applyFill="1" applyBorder="1" applyAlignment="1">
      <alignment horizontal="center" wrapText="1"/>
    </xf>
    <xf numFmtId="0" fontId="1" fillId="37" borderId="71" xfId="0" applyFont="1" applyFill="1" applyBorder="1" applyAlignment="1">
      <alignment horizontal="left"/>
    </xf>
    <xf numFmtId="0" fontId="1" fillId="37" borderId="72" xfId="0" applyFont="1" applyFill="1" applyBorder="1" applyAlignment="1">
      <alignment horizontal="left"/>
    </xf>
    <xf numFmtId="0" fontId="1" fillId="37" borderId="50" xfId="0" applyFont="1" applyFill="1" applyBorder="1" applyAlignment="1">
      <alignment horizontal="left"/>
    </xf>
    <xf numFmtId="10" fontId="29" fillId="37" borderId="1" xfId="3" applyNumberFormat="1" applyFont="1" applyFill="1" applyBorder="1" applyAlignment="1" applyProtection="1">
      <alignment horizontal="center"/>
    </xf>
    <xf numFmtId="44" fontId="0" fillId="0" borderId="32" xfId="1" applyFont="1" applyBorder="1" applyAlignment="1">
      <alignment horizontal="center" wrapText="1"/>
    </xf>
    <xf numFmtId="44" fontId="0" fillId="0" borderId="31" xfId="1" applyFont="1" applyBorder="1" applyAlignment="1">
      <alignment horizontal="center" wrapText="1"/>
    </xf>
    <xf numFmtId="44" fontId="0" fillId="0" borderId="69" xfId="1" applyFont="1" applyBorder="1" applyAlignment="1">
      <alignment horizontal="center" wrapText="1"/>
    </xf>
    <xf numFmtId="44" fontId="0" fillId="0" borderId="29" xfId="1" applyFont="1" applyBorder="1" applyAlignment="1">
      <alignment horizontal="center" wrapText="1"/>
    </xf>
    <xf numFmtId="44" fontId="0" fillId="0" borderId="2" xfId="1" applyFont="1" applyBorder="1" applyAlignment="1">
      <alignment horizontal="center" wrapText="1"/>
    </xf>
    <xf numFmtId="44" fontId="0" fillId="0" borderId="64" xfId="1" applyFont="1" applyBorder="1" applyAlignment="1">
      <alignment horizontal="center" wrapText="1"/>
    </xf>
    <xf numFmtId="44" fontId="0" fillId="0" borderId="73" xfId="1" applyFont="1" applyBorder="1" applyAlignment="1" applyProtection="1">
      <alignment horizontal="center"/>
      <protection locked="0"/>
    </xf>
    <xf numFmtId="44" fontId="0" fillId="0" borderId="15" xfId="1" applyFont="1" applyBorder="1" applyAlignment="1" applyProtection="1">
      <alignment horizontal="center"/>
      <protection locked="0"/>
    </xf>
    <xf numFmtId="0" fontId="0" fillId="39" borderId="46" xfId="0" applyFill="1" applyBorder="1" applyAlignment="1">
      <alignment horizontal="center"/>
    </xf>
    <xf numFmtId="0" fontId="0" fillId="39" borderId="1" xfId="0" applyFill="1" applyBorder="1" applyAlignment="1">
      <alignment horizontal="center"/>
    </xf>
    <xf numFmtId="0" fontId="0" fillId="39" borderId="16" xfId="0" applyFill="1" applyBorder="1" applyAlignment="1">
      <alignment horizontal="center"/>
    </xf>
    <xf numFmtId="0" fontId="7" fillId="0" borderId="46" xfId="0" applyFont="1" applyBorder="1" applyAlignment="1">
      <alignment horizontal="center" vertical="center"/>
    </xf>
    <xf numFmtId="0" fontId="7" fillId="0" borderId="1" xfId="0" applyFont="1" applyBorder="1" applyAlignment="1">
      <alignment horizontal="center" vertical="center"/>
    </xf>
    <xf numFmtId="0" fontId="29" fillId="0" borderId="1" xfId="0" applyFont="1" applyBorder="1" applyAlignment="1">
      <alignment horizontal="center" vertical="center" wrapText="1"/>
    </xf>
    <xf numFmtId="0" fontId="36" fillId="37"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29" fillId="37" borderId="16" xfId="0" applyFont="1" applyFill="1" applyBorder="1" applyAlignment="1">
      <alignment horizontal="center" vertical="center" wrapText="1"/>
    </xf>
    <xf numFmtId="0" fontId="41" fillId="38" borderId="46" xfId="0" applyFont="1" applyFill="1" applyBorder="1" applyAlignment="1" applyProtection="1">
      <alignment horizontal="right"/>
      <protection locked="0"/>
    </xf>
    <xf numFmtId="0" fontId="41" fillId="38" borderId="1" xfId="0" applyFont="1" applyFill="1" applyBorder="1" applyAlignment="1" applyProtection="1">
      <alignment horizontal="right"/>
      <protection locked="0"/>
    </xf>
    <xf numFmtId="44" fontId="8" fillId="38" borderId="1" xfId="1" applyFont="1" applyFill="1" applyBorder="1" applyAlignment="1" applyProtection="1">
      <alignment horizontal="center"/>
      <protection locked="0"/>
    </xf>
    <xf numFmtId="0" fontId="41" fillId="0" borderId="46" xfId="0" applyFont="1" applyBorder="1" applyAlignment="1" applyProtection="1">
      <alignment horizontal="right"/>
      <protection locked="0"/>
    </xf>
    <xf numFmtId="0" fontId="41" fillId="0" borderId="1" xfId="0" applyFont="1" applyBorder="1" applyAlignment="1" applyProtection="1">
      <alignment horizontal="right"/>
      <protection locked="0"/>
    </xf>
    <xf numFmtId="44" fontId="8" fillId="0" borderId="1" xfId="1" applyFont="1" applyFill="1" applyBorder="1" applyAlignment="1" applyProtection="1">
      <alignment horizontal="center"/>
      <protection locked="0"/>
    </xf>
    <xf numFmtId="0" fontId="29" fillId="0" borderId="43" xfId="0" applyFont="1" applyBorder="1" applyAlignment="1" applyProtection="1">
      <alignment horizontal="right"/>
      <protection locked="0"/>
    </xf>
    <xf numFmtId="0" fontId="29" fillId="0" borderId="47" xfId="0" applyFont="1" applyBorder="1" applyAlignment="1" applyProtection="1">
      <alignment horizontal="right"/>
      <protection locked="0"/>
    </xf>
    <xf numFmtId="44" fontId="29" fillId="0" borderId="47" xfId="1" applyFont="1" applyFill="1" applyBorder="1" applyAlignment="1" applyProtection="1">
      <alignment horizontal="center"/>
      <protection locked="0"/>
    </xf>
    <xf numFmtId="0" fontId="8" fillId="0" borderId="47" xfId="0" applyFont="1" applyBorder="1" applyAlignment="1" applyProtection="1">
      <alignment horizontal="center"/>
      <protection locked="0"/>
    </xf>
    <xf numFmtId="0" fontId="8" fillId="0" borderId="44" xfId="0" applyFont="1" applyBorder="1" applyAlignment="1" applyProtection="1">
      <alignment horizontal="center"/>
      <protection locked="0"/>
    </xf>
    <xf numFmtId="0" fontId="4" fillId="2" borderId="2" xfId="0" applyFont="1" applyFill="1" applyBorder="1" applyAlignment="1">
      <alignment horizontal="center"/>
    </xf>
    <xf numFmtId="0" fontId="4" fillId="3" borderId="2" xfId="0" applyFont="1" applyFill="1" applyBorder="1" applyAlignment="1">
      <alignment horizontal="center"/>
    </xf>
    <xf numFmtId="0" fontId="73" fillId="13" borderId="1" xfId="0" applyFont="1" applyFill="1" applyBorder="1" applyAlignment="1">
      <alignment horizontal="center"/>
    </xf>
    <xf numFmtId="0" fontId="67" fillId="0" borderId="1" xfId="0" applyFont="1" applyBorder="1" applyAlignment="1">
      <alignment horizontal="left" vertical="top"/>
    </xf>
    <xf numFmtId="0" fontId="67" fillId="0" borderId="1" xfId="0" applyFont="1" applyBorder="1" applyAlignment="1">
      <alignment horizontal="left" vertical="top" wrapText="1"/>
    </xf>
    <xf numFmtId="0" fontId="0" fillId="0" borderId="1" xfId="0" applyBorder="1" applyAlignment="1">
      <alignment horizontal="left" vertical="top" wrapText="1"/>
    </xf>
    <xf numFmtId="0" fontId="1" fillId="0" borderId="0" xfId="0" applyFont="1" applyAlignment="1">
      <alignment horizontal="left" vertical="top" wrapText="1"/>
    </xf>
    <xf numFmtId="0" fontId="87" fillId="0" borderId="40" xfId="0" applyFont="1" applyBorder="1" applyAlignment="1">
      <alignment vertical="center" wrapText="1"/>
    </xf>
    <xf numFmtId="0" fontId="87" fillId="0" borderId="62" xfId="0" applyFont="1" applyBorder="1" applyAlignment="1">
      <alignment vertical="center" wrapText="1"/>
    </xf>
    <xf numFmtId="0" fontId="87" fillId="0" borderId="51" xfId="0" applyFont="1" applyBorder="1" applyAlignment="1">
      <alignment vertical="center" wrapText="1"/>
    </xf>
    <xf numFmtId="0" fontId="0" fillId="0" borderId="40" xfId="0" applyBorder="1" applyAlignment="1">
      <alignment horizontal="left" vertical="top" wrapText="1"/>
    </xf>
    <xf numFmtId="0" fontId="0" fillId="0" borderId="62" xfId="0" applyBorder="1" applyAlignment="1">
      <alignment horizontal="left" vertical="top" wrapText="1"/>
    </xf>
    <xf numFmtId="0" fontId="0" fillId="0" borderId="51" xfId="0" applyBorder="1" applyAlignment="1">
      <alignment horizontal="left" vertical="top" wrapText="1"/>
    </xf>
    <xf numFmtId="0" fontId="51" fillId="14" borderId="0" xfId="0" applyFont="1" applyFill="1" applyAlignment="1">
      <alignment horizontal="center" vertical="center" textRotation="90"/>
    </xf>
    <xf numFmtId="0" fontId="54" fillId="14" borderId="1" xfId="0" applyFont="1" applyFill="1" applyBorder="1" applyAlignment="1">
      <alignment horizontal="center"/>
    </xf>
    <xf numFmtId="0" fontId="52" fillId="0" borderId="0" xfId="0" applyFont="1" applyAlignment="1">
      <alignment horizontal="center"/>
    </xf>
    <xf numFmtId="0" fontId="54" fillId="14" borderId="39" xfId="0" applyFont="1" applyFill="1" applyBorder="1" applyAlignment="1">
      <alignment horizontal="center"/>
    </xf>
    <xf numFmtId="0" fontId="54" fillId="14" borderId="28" xfId="0" applyFont="1" applyFill="1" applyBorder="1" applyAlignment="1">
      <alignment horizontal="center"/>
    </xf>
    <xf numFmtId="0" fontId="54" fillId="14" borderId="15" xfId="0" applyFont="1" applyFill="1" applyBorder="1" applyAlignment="1">
      <alignment horizontal="center"/>
    </xf>
    <xf numFmtId="0" fontId="52" fillId="0" borderId="1" xfId="0" applyFont="1" applyBorder="1" applyAlignment="1">
      <alignment horizontal="center"/>
    </xf>
    <xf numFmtId="0" fontId="54" fillId="0" borderId="1" xfId="0" applyFont="1" applyBorder="1" applyAlignment="1" applyProtection="1">
      <alignment horizontal="left"/>
      <protection locked="0"/>
    </xf>
    <xf numFmtId="0" fontId="52" fillId="0" borderId="0" xfId="0" applyFont="1" applyAlignment="1">
      <alignment horizontal="center" vertical="center"/>
    </xf>
    <xf numFmtId="0" fontId="52" fillId="0" borderId="39" xfId="0" applyFont="1" applyBorder="1" applyAlignment="1">
      <alignment horizontal="center"/>
    </xf>
    <xf numFmtId="0" fontId="52" fillId="0" borderId="28" xfId="0" applyFont="1" applyBorder="1" applyAlignment="1">
      <alignment horizontal="center"/>
    </xf>
    <xf numFmtId="0" fontId="52" fillId="0" borderId="15" xfId="0" applyFont="1" applyBorder="1" applyAlignment="1">
      <alignment horizontal="center"/>
    </xf>
    <xf numFmtId="0" fontId="52" fillId="0" borderId="39" xfId="0" applyFont="1" applyBorder="1" applyAlignment="1" applyProtection="1">
      <alignment horizontal="center"/>
      <protection locked="0"/>
    </xf>
    <xf numFmtId="0" fontId="52" fillId="0" borderId="28" xfId="0" applyFont="1" applyBorder="1" applyAlignment="1" applyProtection="1">
      <alignment horizontal="center"/>
      <protection locked="0"/>
    </xf>
    <xf numFmtId="0" fontId="52" fillId="0" borderId="15" xfId="0" applyFont="1" applyBorder="1" applyAlignment="1" applyProtection="1">
      <alignment horizontal="center"/>
      <protection locked="0"/>
    </xf>
    <xf numFmtId="0" fontId="54" fillId="0" borderId="28" xfId="0" applyFont="1" applyBorder="1" applyAlignment="1" applyProtection="1">
      <alignment horizontal="center"/>
      <protection locked="0"/>
    </xf>
    <xf numFmtId="0" fontId="54" fillId="0" borderId="15" xfId="0" applyFont="1" applyBorder="1" applyAlignment="1" applyProtection="1">
      <alignment horizontal="center"/>
      <protection locked="0"/>
    </xf>
    <xf numFmtId="0" fontId="54" fillId="0" borderId="2" xfId="0" applyFont="1" applyBorder="1" applyAlignment="1">
      <alignment horizontal="center"/>
    </xf>
    <xf numFmtId="0" fontId="54" fillId="0" borderId="17" xfId="0" applyFont="1" applyBorder="1" applyAlignment="1">
      <alignment horizontal="center"/>
    </xf>
    <xf numFmtId="0" fontId="54" fillId="14" borderId="2" xfId="0" applyFont="1" applyFill="1" applyBorder="1" applyAlignment="1">
      <alignment horizontal="center"/>
    </xf>
    <xf numFmtId="0" fontId="54" fillId="14" borderId="0" xfId="0" applyFont="1" applyFill="1" applyAlignment="1">
      <alignment horizontal="center"/>
    </xf>
    <xf numFmtId="0" fontId="52" fillId="15" borderId="0" xfId="0" applyFont="1" applyFill="1" applyAlignment="1" applyProtection="1">
      <alignment horizontal="left"/>
      <protection locked="0"/>
    </xf>
    <xf numFmtId="0" fontId="56" fillId="0" borderId="0" xfId="0" applyFont="1" applyAlignment="1">
      <alignment horizontal="center" wrapText="1"/>
    </xf>
    <xf numFmtId="0" fontId="56" fillId="0" borderId="33" xfId="0" applyFont="1" applyBorder="1" applyAlignment="1">
      <alignment horizontal="center" wrapText="1"/>
    </xf>
    <xf numFmtId="0" fontId="54" fillId="0" borderId="32" xfId="0" applyFont="1" applyBorder="1" applyAlignment="1" applyProtection="1">
      <alignment horizontal="center" vertical="top" wrapText="1"/>
      <protection locked="0"/>
    </xf>
    <xf numFmtId="0" fontId="54" fillId="0" borderId="31" xfId="0" applyFont="1" applyBorder="1" applyAlignment="1" applyProtection="1">
      <alignment horizontal="center" vertical="top" wrapText="1"/>
      <protection locked="0"/>
    </xf>
    <xf numFmtId="0" fontId="54" fillId="0" borderId="37" xfId="0" applyFont="1" applyBorder="1" applyAlignment="1" applyProtection="1">
      <alignment horizontal="center" vertical="top" wrapText="1"/>
      <protection locked="0"/>
    </xf>
    <xf numFmtId="0" fontId="54" fillId="0" borderId="30" xfId="0" applyFont="1" applyBorder="1" applyAlignment="1" applyProtection="1">
      <alignment horizontal="center" vertical="top" wrapText="1"/>
      <protection locked="0"/>
    </xf>
    <xf numFmtId="0" fontId="54" fillId="0" borderId="0" xfId="0" applyFont="1" applyAlignment="1" applyProtection="1">
      <alignment horizontal="center" vertical="top" wrapText="1"/>
      <protection locked="0"/>
    </xf>
    <xf numFmtId="0" fontId="54" fillId="0" borderId="33" xfId="0" applyFont="1" applyBorder="1" applyAlignment="1" applyProtection="1">
      <alignment horizontal="center" vertical="top" wrapText="1"/>
      <protection locked="0"/>
    </xf>
    <xf numFmtId="0" fontId="54" fillId="0" borderId="29" xfId="0" applyFont="1" applyBorder="1" applyAlignment="1" applyProtection="1">
      <alignment horizontal="center" vertical="top" wrapText="1"/>
      <protection locked="0"/>
    </xf>
    <xf numFmtId="0" fontId="54" fillId="0" borderId="2" xfId="0" applyFont="1" applyBorder="1" applyAlignment="1" applyProtection="1">
      <alignment horizontal="center" vertical="top" wrapText="1"/>
      <protection locked="0"/>
    </xf>
    <xf numFmtId="0" fontId="54" fillId="0" borderId="17" xfId="0" applyFont="1" applyBorder="1" applyAlignment="1" applyProtection="1">
      <alignment horizontal="center" vertical="top" wrapText="1"/>
      <protection locked="0"/>
    </xf>
    <xf numFmtId="0" fontId="52" fillId="14" borderId="39" xfId="0" applyFont="1" applyFill="1" applyBorder="1" applyAlignment="1">
      <alignment horizontal="center"/>
    </xf>
    <xf numFmtId="0" fontId="52" fillId="14" borderId="28" xfId="0" applyFont="1" applyFill="1" applyBorder="1" applyAlignment="1">
      <alignment horizontal="center"/>
    </xf>
    <xf numFmtId="0" fontId="52" fillId="14" borderId="15" xfId="0" applyFont="1" applyFill="1" applyBorder="1" applyAlignment="1">
      <alignment horizontal="center"/>
    </xf>
    <xf numFmtId="0" fontId="57" fillId="0" borderId="31" xfId="0" applyFont="1" applyBorder="1" applyAlignment="1">
      <alignment horizontal="right"/>
    </xf>
    <xf numFmtId="0" fontId="54" fillId="0" borderId="31" xfId="0" applyFont="1" applyBorder="1" applyAlignment="1">
      <alignment horizontal="center"/>
    </xf>
    <xf numFmtId="0" fontId="54" fillId="0" borderId="37" xfId="0" applyFont="1" applyBorder="1" applyAlignment="1">
      <alignment horizontal="center"/>
    </xf>
    <xf numFmtId="0" fontId="52" fillId="0" borderId="1" xfId="0" applyFont="1" applyBorder="1" applyAlignment="1" applyProtection="1">
      <alignment horizontal="left"/>
      <protection locked="0"/>
    </xf>
    <xf numFmtId="0" fontId="52" fillId="0" borderId="1" xfId="0" applyFont="1" applyBorder="1" applyAlignment="1" applyProtection="1">
      <alignment horizontal="left" wrapText="1"/>
      <protection locked="0"/>
    </xf>
    <xf numFmtId="0" fontId="65" fillId="0" borderId="39" xfId="0" applyFont="1" applyBorder="1" applyAlignment="1" applyProtection="1">
      <alignment horizontal="center" vertical="top" wrapText="1"/>
      <protection locked="0"/>
    </xf>
    <xf numFmtId="0" fontId="65" fillId="0" borderId="28" xfId="0" applyFont="1" applyBorder="1" applyAlignment="1" applyProtection="1">
      <alignment horizontal="center" vertical="top" wrapText="1"/>
      <protection locked="0"/>
    </xf>
    <xf numFmtId="0" fontId="65" fillId="0" borderId="15" xfId="0" applyFont="1" applyBorder="1" applyAlignment="1" applyProtection="1">
      <alignment horizontal="center" vertical="top" wrapText="1"/>
      <protection locked="0"/>
    </xf>
    <xf numFmtId="0" fontId="54" fillId="0" borderId="1" xfId="0" applyFont="1" applyBorder="1" applyAlignment="1" applyProtection="1">
      <alignment horizontal="center"/>
      <protection locked="0"/>
    </xf>
    <xf numFmtId="0" fontId="52" fillId="0" borderId="1" xfId="0" quotePrefix="1" applyFont="1" applyBorder="1" applyAlignment="1" applyProtection="1">
      <alignment horizontal="center"/>
      <protection locked="0"/>
    </xf>
    <xf numFmtId="0" fontId="52" fillId="0" borderId="1" xfId="0" applyFont="1" applyBorder="1" applyAlignment="1" applyProtection="1">
      <alignment horizontal="center"/>
      <protection locked="0"/>
    </xf>
    <xf numFmtId="44" fontId="54" fillId="0" borderId="39" xfId="1" applyFont="1" applyBorder="1" applyAlignment="1" applyProtection="1">
      <alignment horizontal="center"/>
      <protection locked="0"/>
    </xf>
    <xf numFmtId="44" fontId="54" fillId="0" borderId="28" xfId="1" applyFont="1" applyBorder="1" applyAlignment="1" applyProtection="1">
      <alignment horizontal="center"/>
      <protection locked="0"/>
    </xf>
    <xf numFmtId="44" fontId="54" fillId="0" borderId="15" xfId="1" applyFont="1" applyBorder="1" applyAlignment="1" applyProtection="1">
      <alignment horizontal="center"/>
      <protection locked="0"/>
    </xf>
    <xf numFmtId="44" fontId="54" fillId="0" borderId="39" xfId="1" applyFont="1" applyBorder="1" applyAlignment="1" applyProtection="1">
      <alignment horizontal="center"/>
    </xf>
    <xf numFmtId="44" fontId="54" fillId="0" borderId="28" xfId="1" applyFont="1" applyBorder="1" applyAlignment="1" applyProtection="1">
      <alignment horizontal="center"/>
    </xf>
    <xf numFmtId="44" fontId="54" fillId="0" borderId="15" xfId="1" applyFont="1" applyBorder="1" applyAlignment="1" applyProtection="1">
      <alignment horizontal="center"/>
    </xf>
    <xf numFmtId="0" fontId="64" fillId="0" borderId="39" xfId="0" applyFont="1" applyBorder="1" applyAlignment="1" applyProtection="1">
      <alignment horizontal="left" vertical="top" wrapText="1"/>
      <protection locked="0"/>
    </xf>
    <xf numFmtId="0" fontId="64" fillId="0" borderId="28" xfId="0" applyFont="1" applyBorder="1" applyAlignment="1" applyProtection="1">
      <alignment horizontal="left" vertical="top" wrapText="1"/>
      <protection locked="0"/>
    </xf>
    <xf numFmtId="0" fontId="64" fillId="0" borderId="15" xfId="0" applyFont="1" applyBorder="1" applyAlignment="1" applyProtection="1">
      <alignment horizontal="left" vertical="top" wrapText="1"/>
      <protection locked="0"/>
    </xf>
    <xf numFmtId="0" fontId="54" fillId="0" borderId="39" xfId="0" applyFont="1" applyBorder="1" applyAlignment="1" applyProtection="1">
      <alignment horizontal="center"/>
      <protection locked="0"/>
    </xf>
    <xf numFmtId="0" fontId="52" fillId="0" borderId="39" xfId="0" applyFont="1" applyBorder="1" applyAlignment="1" applyProtection="1">
      <alignment horizontal="left" vertical="top" wrapText="1"/>
      <protection locked="0"/>
    </xf>
    <xf numFmtId="0" fontId="52" fillId="0" borderId="28" xfId="0" applyFont="1" applyBorder="1" applyAlignment="1" applyProtection="1">
      <alignment horizontal="left" vertical="top" wrapText="1"/>
      <protection locked="0"/>
    </xf>
    <xf numFmtId="0" fontId="52" fillId="0" borderId="15" xfId="0" applyFont="1" applyBorder="1" applyAlignment="1" applyProtection="1">
      <alignment horizontal="left" vertical="top" wrapText="1"/>
      <protection locked="0"/>
    </xf>
    <xf numFmtId="0" fontId="52" fillId="0" borderId="39" xfId="0" quotePrefix="1" applyFont="1" applyBorder="1" applyAlignment="1" applyProtection="1">
      <alignment horizontal="center"/>
      <protection locked="0"/>
    </xf>
    <xf numFmtId="0" fontId="52" fillId="0" borderId="28" xfId="0" quotePrefix="1" applyFont="1" applyBorder="1" applyAlignment="1" applyProtection="1">
      <alignment horizontal="center"/>
      <protection locked="0"/>
    </xf>
    <xf numFmtId="0" fontId="52" fillId="0" borderId="15" xfId="0" quotePrefix="1" applyFont="1" applyBorder="1" applyAlignment="1" applyProtection="1">
      <alignment horizontal="center"/>
      <protection locked="0"/>
    </xf>
    <xf numFmtId="0" fontId="52" fillId="16" borderId="0" xfId="0" applyFont="1" applyFill="1" applyAlignment="1">
      <alignment horizontal="center"/>
    </xf>
    <xf numFmtId="44" fontId="54" fillId="0" borderId="31" xfId="1" applyFont="1" applyBorder="1" applyAlignment="1" applyProtection="1">
      <alignment horizontal="center"/>
    </xf>
    <xf numFmtId="44" fontId="54" fillId="0" borderId="37" xfId="1" applyFont="1" applyBorder="1" applyAlignment="1" applyProtection="1">
      <alignment horizontal="center"/>
    </xf>
    <xf numFmtId="0" fontId="60" fillId="17" borderId="30" xfId="0" applyFont="1" applyFill="1" applyBorder="1" applyAlignment="1">
      <alignment horizontal="center" vertical="center"/>
    </xf>
    <xf numFmtId="0" fontId="60" fillId="17" borderId="0" xfId="0" applyFont="1" applyFill="1" applyAlignment="1">
      <alignment horizontal="center" vertical="center"/>
    </xf>
    <xf numFmtId="0" fontId="60" fillId="17" borderId="33" xfId="0" applyFont="1" applyFill="1" applyBorder="1" applyAlignment="1">
      <alignment horizontal="center" vertical="center"/>
    </xf>
    <xf numFmtId="0" fontId="60" fillId="18" borderId="39" xfId="0" applyFont="1" applyFill="1" applyBorder="1" applyAlignment="1">
      <alignment horizontal="center" vertical="center"/>
    </xf>
    <xf numFmtId="0" fontId="60" fillId="18" borderId="28" xfId="0" applyFont="1" applyFill="1" applyBorder="1" applyAlignment="1">
      <alignment horizontal="center" vertical="center"/>
    </xf>
    <xf numFmtId="0" fontId="60" fillId="18" borderId="15" xfId="0" applyFont="1" applyFill="1" applyBorder="1" applyAlignment="1">
      <alignment horizontal="center" vertical="center"/>
    </xf>
    <xf numFmtId="0" fontId="60" fillId="19" borderId="39" xfId="0" applyFont="1" applyFill="1" applyBorder="1" applyAlignment="1">
      <alignment horizontal="center" vertical="center"/>
    </xf>
    <xf numFmtId="0" fontId="60" fillId="19" borderId="28" xfId="0" applyFont="1" applyFill="1" applyBorder="1" applyAlignment="1">
      <alignment horizontal="center" vertical="center"/>
    </xf>
    <xf numFmtId="0" fontId="60" fillId="19" borderId="15" xfId="0" applyFont="1" applyFill="1" applyBorder="1" applyAlignment="1">
      <alignment horizontal="center" vertical="center"/>
    </xf>
    <xf numFmtId="0" fontId="60" fillId="20" borderId="39" xfId="0" applyFont="1" applyFill="1" applyBorder="1" applyAlignment="1">
      <alignment horizontal="center" vertical="center"/>
    </xf>
    <xf numFmtId="0" fontId="60" fillId="20" borderId="28" xfId="0" applyFont="1" applyFill="1" applyBorder="1" applyAlignment="1">
      <alignment horizontal="center" vertical="center"/>
    </xf>
    <xf numFmtId="0" fontId="60" fillId="20" borderId="15" xfId="0" applyFont="1" applyFill="1" applyBorder="1" applyAlignment="1">
      <alignment horizontal="center" vertical="center"/>
    </xf>
    <xf numFmtId="0" fontId="54" fillId="0" borderId="39" xfId="0" applyFont="1" applyBorder="1" applyAlignment="1">
      <alignment horizontal="center" vertical="top" wrapText="1"/>
    </xf>
    <xf numFmtId="0" fontId="54" fillId="0" borderId="28" xfId="0" applyFont="1" applyBorder="1" applyAlignment="1">
      <alignment horizontal="center" vertical="top" wrapText="1"/>
    </xf>
    <xf numFmtId="0" fontId="54" fillId="0" borderId="15" xfId="0" applyFont="1" applyBorder="1" applyAlignment="1">
      <alignment horizontal="center" vertical="top" wrapText="1"/>
    </xf>
    <xf numFmtId="44" fontId="54" fillId="0" borderId="39" xfId="1" applyFont="1" applyFill="1" applyBorder="1" applyAlignment="1" applyProtection="1">
      <alignment horizontal="center"/>
    </xf>
    <xf numFmtId="44" fontId="54" fillId="0" borderId="28" xfId="1" applyFont="1" applyFill="1" applyBorder="1" applyAlignment="1" applyProtection="1">
      <alignment horizontal="center"/>
    </xf>
    <xf numFmtId="44" fontId="54" fillId="0" borderId="15" xfId="1" applyFont="1" applyFill="1" applyBorder="1" applyAlignment="1" applyProtection="1">
      <alignment horizontal="center"/>
    </xf>
    <xf numFmtId="0" fontId="61" fillId="21" borderId="39" xfId="0" applyFont="1" applyFill="1" applyBorder="1" applyAlignment="1">
      <alignment horizontal="left"/>
    </xf>
    <xf numFmtId="0" fontId="61" fillId="21" borderId="28" xfId="0" applyFont="1" applyFill="1" applyBorder="1" applyAlignment="1">
      <alignment horizontal="left"/>
    </xf>
    <xf numFmtId="0" fontId="61" fillId="21" borderId="15" xfId="0" applyFont="1" applyFill="1" applyBorder="1" applyAlignment="1">
      <alignment horizontal="left"/>
    </xf>
    <xf numFmtId="0" fontId="61" fillId="22" borderId="39" xfId="0" applyFont="1" applyFill="1" applyBorder="1" applyAlignment="1">
      <alignment horizontal="center"/>
    </xf>
    <xf numFmtId="0" fontId="61" fillId="22" borderId="28" xfId="0" applyFont="1" applyFill="1" applyBorder="1" applyAlignment="1">
      <alignment horizontal="center"/>
    </xf>
    <xf numFmtId="0" fontId="61" fillId="22" borderId="15" xfId="0" applyFont="1" applyFill="1" applyBorder="1" applyAlignment="1">
      <alignment horizontal="center"/>
    </xf>
    <xf numFmtId="0" fontId="61" fillId="23" borderId="39" xfId="0" applyFont="1" applyFill="1" applyBorder="1" applyAlignment="1">
      <alignment horizontal="center"/>
    </xf>
    <xf numFmtId="0" fontId="61" fillId="23" borderId="28" xfId="0" applyFont="1" applyFill="1" applyBorder="1" applyAlignment="1">
      <alignment horizontal="center"/>
    </xf>
    <xf numFmtId="0" fontId="61" fillId="23" borderId="15" xfId="0" applyFont="1" applyFill="1" applyBorder="1" applyAlignment="1">
      <alignment horizontal="center"/>
    </xf>
    <xf numFmtId="0" fontId="61" fillId="24" borderId="39" xfId="0" applyFont="1" applyFill="1" applyBorder="1" applyAlignment="1">
      <alignment horizontal="center"/>
    </xf>
    <xf numFmtId="0" fontId="61" fillId="24" borderId="28" xfId="0" applyFont="1" applyFill="1" applyBorder="1" applyAlignment="1">
      <alignment horizontal="center"/>
    </xf>
    <xf numFmtId="0" fontId="61" fillId="24" borderId="15" xfId="0" applyFont="1" applyFill="1" applyBorder="1" applyAlignment="1">
      <alignment horizontal="center"/>
    </xf>
    <xf numFmtId="0" fontId="55" fillId="0" borderId="1" xfId="0" applyFont="1" applyBorder="1" applyAlignment="1">
      <alignment horizontal="center" wrapText="1"/>
    </xf>
    <xf numFmtId="0" fontId="54" fillId="0" borderId="32" xfId="0" applyFont="1" applyBorder="1" applyAlignment="1">
      <alignment horizontal="center" vertical="top"/>
    </xf>
    <xf numFmtId="0" fontId="54" fillId="0" borderId="31" xfId="0" applyFont="1" applyBorder="1" applyAlignment="1">
      <alignment horizontal="center" vertical="top"/>
    </xf>
    <xf numFmtId="0" fontId="54" fillId="0" borderId="37" xfId="0" applyFont="1" applyBorder="1" applyAlignment="1">
      <alignment horizontal="center" vertical="top"/>
    </xf>
    <xf numFmtId="0" fontId="54" fillId="0" borderId="30" xfId="0" applyFont="1" applyBorder="1" applyAlignment="1">
      <alignment horizontal="center" vertical="top"/>
    </xf>
    <xf numFmtId="0" fontId="54" fillId="0" borderId="0" xfId="0" applyFont="1" applyAlignment="1">
      <alignment horizontal="center" vertical="top"/>
    </xf>
    <xf numFmtId="0" fontId="54" fillId="0" borderId="33" xfId="0" applyFont="1" applyBorder="1" applyAlignment="1">
      <alignment horizontal="center" vertical="top"/>
    </xf>
    <xf numFmtId="0" fontId="54" fillId="0" borderId="29" xfId="0" applyFont="1" applyBorder="1" applyAlignment="1">
      <alignment horizontal="center" vertical="top"/>
    </xf>
    <xf numFmtId="0" fontId="54" fillId="0" borderId="2" xfId="0" applyFont="1" applyBorder="1" applyAlignment="1">
      <alignment horizontal="center" vertical="top"/>
    </xf>
    <xf numFmtId="0" fontId="54" fillId="0" borderId="17" xfId="0" applyFont="1" applyBorder="1" applyAlignment="1">
      <alignment horizontal="center" vertical="top"/>
    </xf>
    <xf numFmtId="0" fontId="62" fillId="21" borderId="30" xfId="0" applyFont="1" applyFill="1" applyBorder="1" applyAlignment="1">
      <alignment horizontal="center"/>
    </xf>
    <xf numFmtId="0" fontId="62" fillId="21" borderId="0" xfId="0" applyFont="1" applyFill="1" applyAlignment="1">
      <alignment horizontal="center"/>
    </xf>
    <xf numFmtId="0" fontId="62" fillId="21" borderId="33" xfId="0" applyFont="1" applyFill="1" applyBorder="1" applyAlignment="1">
      <alignment horizontal="center"/>
    </xf>
    <xf numFmtId="0" fontId="62" fillId="22" borderId="32" xfId="0" applyFont="1" applyFill="1" applyBorder="1" applyAlignment="1">
      <alignment horizontal="center"/>
    </xf>
    <xf numFmtId="0" fontId="62" fillId="22" borderId="31" xfId="0" applyFont="1" applyFill="1" applyBorder="1" applyAlignment="1">
      <alignment horizontal="center"/>
    </xf>
    <xf numFmtId="0" fontId="62" fillId="22" borderId="37" xfId="0" applyFont="1" applyFill="1" applyBorder="1" applyAlignment="1">
      <alignment horizontal="center"/>
    </xf>
    <xf numFmtId="0" fontId="62" fillId="22" borderId="29" xfId="0" applyFont="1" applyFill="1" applyBorder="1" applyAlignment="1">
      <alignment horizontal="center"/>
    </xf>
    <xf numFmtId="0" fontId="62" fillId="22" borderId="2" xfId="0" applyFont="1" applyFill="1" applyBorder="1" applyAlignment="1">
      <alignment horizontal="center"/>
    </xf>
    <xf numFmtId="0" fontId="62" fillId="22" borderId="17" xfId="0" applyFont="1" applyFill="1" applyBorder="1" applyAlignment="1">
      <alignment horizontal="center"/>
    </xf>
    <xf numFmtId="0" fontId="62" fillId="23" borderId="32" xfId="0" applyFont="1" applyFill="1" applyBorder="1" applyAlignment="1">
      <alignment horizontal="center"/>
    </xf>
    <xf numFmtId="0" fontId="62" fillId="23" borderId="31" xfId="0" applyFont="1" applyFill="1" applyBorder="1" applyAlignment="1">
      <alignment horizontal="center"/>
    </xf>
    <xf numFmtId="0" fontId="62" fillId="23" borderId="37" xfId="0" applyFont="1" applyFill="1" applyBorder="1" applyAlignment="1">
      <alignment horizontal="center"/>
    </xf>
    <xf numFmtId="0" fontId="62" fillId="23" borderId="29" xfId="0" applyFont="1" applyFill="1" applyBorder="1" applyAlignment="1">
      <alignment horizontal="center"/>
    </xf>
    <xf numFmtId="0" fontId="62" fillId="23" borderId="2" xfId="0" applyFont="1" applyFill="1" applyBorder="1" applyAlignment="1">
      <alignment horizontal="center"/>
    </xf>
    <xf numFmtId="0" fontId="62" fillId="23" borderId="17" xfId="0" applyFont="1" applyFill="1" applyBorder="1" applyAlignment="1">
      <alignment horizontal="center"/>
    </xf>
    <xf numFmtId="0" fontId="62" fillId="24" borderId="32" xfId="0" applyFont="1" applyFill="1" applyBorder="1" applyAlignment="1">
      <alignment horizontal="center"/>
    </xf>
    <xf numFmtId="0" fontId="62" fillId="24" borderId="31" xfId="0" applyFont="1" applyFill="1" applyBorder="1" applyAlignment="1">
      <alignment horizontal="center"/>
    </xf>
    <xf numFmtId="0" fontId="62" fillId="24" borderId="37" xfId="0" applyFont="1" applyFill="1" applyBorder="1" applyAlignment="1">
      <alignment horizontal="center"/>
    </xf>
    <xf numFmtId="0" fontId="62" fillId="24" borderId="29" xfId="0" applyFont="1" applyFill="1" applyBorder="1" applyAlignment="1">
      <alignment horizontal="center"/>
    </xf>
    <xf numFmtId="0" fontId="62" fillId="24" borderId="2" xfId="0" applyFont="1" applyFill="1" applyBorder="1" applyAlignment="1">
      <alignment horizontal="center"/>
    </xf>
    <xf numFmtId="0" fontId="62" fillId="24" borderId="17" xfId="0" applyFont="1" applyFill="1" applyBorder="1" applyAlignment="1">
      <alignment horizontal="center"/>
    </xf>
    <xf numFmtId="0" fontId="63" fillId="0" borderId="7" xfId="0" applyFont="1" applyBorder="1" applyAlignment="1">
      <alignment horizontal="center"/>
    </xf>
    <xf numFmtId="0" fontId="63" fillId="0" borderId="8" xfId="0" applyFont="1" applyBorder="1" applyAlignment="1">
      <alignment horizontal="center"/>
    </xf>
    <xf numFmtId="0" fontId="63" fillId="0" borderId="9" xfId="0" applyFont="1" applyBorder="1" applyAlignment="1">
      <alignment horizontal="center"/>
    </xf>
    <xf numFmtId="0" fontId="52" fillId="0" borderId="10" xfId="0" applyFont="1" applyBorder="1" applyAlignment="1">
      <alignment horizontal="center"/>
    </xf>
    <xf numFmtId="0" fontId="52" fillId="0" borderId="11" xfId="0" applyFont="1" applyBorder="1" applyAlignment="1">
      <alignment horizontal="center"/>
    </xf>
    <xf numFmtId="0" fontId="52" fillId="0" borderId="12" xfId="0" applyFont="1" applyBorder="1" applyAlignment="1">
      <alignment horizontal="center"/>
    </xf>
    <xf numFmtId="0" fontId="52" fillId="0" borderId="13" xfId="0" applyFont="1" applyBorder="1" applyAlignment="1">
      <alignment horizontal="center"/>
    </xf>
    <xf numFmtId="0" fontId="52" fillId="0" borderId="14" xfId="0" applyFont="1" applyBorder="1" applyAlignment="1">
      <alignment horizontal="center"/>
    </xf>
    <xf numFmtId="0" fontId="62" fillId="21" borderId="32" xfId="0" applyFont="1" applyFill="1" applyBorder="1" applyAlignment="1">
      <alignment horizontal="center"/>
    </xf>
    <xf numFmtId="0" fontId="62" fillId="21" borderId="31" xfId="0" applyFont="1" applyFill="1" applyBorder="1" applyAlignment="1">
      <alignment horizontal="center"/>
    </xf>
    <xf numFmtId="0" fontId="62" fillId="21" borderId="37" xfId="0" applyFont="1" applyFill="1" applyBorder="1" applyAlignment="1">
      <alignment horizontal="center"/>
    </xf>
    <xf numFmtId="0" fontId="62" fillId="21" borderId="29" xfId="0" applyFont="1" applyFill="1" applyBorder="1" applyAlignment="1">
      <alignment horizontal="center"/>
    </xf>
    <xf numFmtId="0" fontId="62" fillId="21" borderId="2" xfId="0" applyFont="1" applyFill="1" applyBorder="1" applyAlignment="1">
      <alignment horizontal="center"/>
    </xf>
    <xf numFmtId="0" fontId="62" fillId="21" borderId="17" xfId="0" applyFont="1" applyFill="1" applyBorder="1" applyAlignment="1">
      <alignment horizontal="center"/>
    </xf>
  </cellXfs>
  <cellStyles count="4">
    <cellStyle name="Currency" xfId="1" builtinId="4"/>
    <cellStyle name="Hyperlink" xfId="2" builtinId="8"/>
    <cellStyle name="Normal" xfId="0" builtinId="0"/>
    <cellStyle name="Percent" xfId="3" builtinId="5"/>
  </cellStyles>
  <dxfs count="95">
    <dxf>
      <font>
        <b/>
        <i val="0"/>
        <color theme="9" tint="-0.499984740745262"/>
      </font>
      <fill>
        <patternFill>
          <bgColor theme="9" tint="0.79998168889431442"/>
        </patternFill>
      </fill>
    </dxf>
    <dxf>
      <font>
        <b/>
        <i val="0"/>
        <color rgb="FFC00000"/>
      </font>
      <fill>
        <patternFill>
          <bgColor rgb="FFFFD3D3"/>
        </patternFill>
      </fill>
    </dxf>
    <dxf>
      <font>
        <b/>
        <i val="0"/>
        <color theme="5"/>
      </font>
      <fill>
        <patternFill>
          <bgColor theme="7" tint="0.79998168889431442"/>
        </patternFill>
      </fill>
    </dxf>
    <dxf>
      <font>
        <b/>
        <i val="0"/>
        <color auto="1"/>
      </font>
      <fill>
        <patternFill>
          <bgColor theme="0"/>
        </patternFill>
      </fill>
    </dxf>
    <dxf>
      <font>
        <b/>
        <i val="0"/>
        <color rgb="FFC00000"/>
      </font>
      <fill>
        <patternFill>
          <bgColor rgb="FFFFD3D3"/>
        </patternFill>
      </fill>
    </dxf>
    <dxf>
      <fill>
        <patternFill>
          <bgColor theme="9" tint="0.59996337778862885"/>
        </patternFill>
      </fill>
    </dxf>
    <dxf>
      <fill>
        <patternFill>
          <bgColor rgb="FFFFD3D3"/>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theme="9" tint="0.59996337778862885"/>
        </patternFill>
      </fill>
    </dxf>
    <dxf>
      <fill>
        <patternFill>
          <bgColor theme="9" tint="0.59996337778862885"/>
        </patternFill>
      </fill>
    </dxf>
    <dxf>
      <fill>
        <patternFill>
          <bgColor rgb="FFFFD3D3"/>
        </patternFill>
      </fill>
    </dxf>
    <dxf>
      <fill>
        <patternFill>
          <bgColor theme="9" tint="0.59996337778862885"/>
        </patternFill>
      </fill>
    </dxf>
    <dxf>
      <fill>
        <patternFill>
          <bgColor rgb="FFFFD3D3"/>
        </patternFill>
      </fill>
    </dxf>
    <dxf>
      <fill>
        <patternFill>
          <bgColor rgb="FFFFD3D3"/>
        </patternFill>
      </fill>
    </dxf>
    <dxf>
      <fill>
        <patternFill>
          <bgColor theme="9" tint="0.59996337778862885"/>
        </patternFill>
      </fill>
    </dxf>
    <dxf>
      <fill>
        <patternFill>
          <bgColor theme="9" tint="0.59996337778862885"/>
        </patternFill>
      </fill>
    </dxf>
    <dxf>
      <fill>
        <patternFill>
          <bgColor rgb="FFFFD3D3"/>
        </patternFill>
      </fill>
    </dxf>
    <dxf>
      <fill>
        <patternFill>
          <bgColor rgb="FFFFD3D3"/>
        </patternFill>
      </fill>
    </dxf>
    <dxf>
      <fill>
        <patternFill>
          <bgColor theme="9" tint="0.59996337778862885"/>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ont>
        <color theme="0"/>
      </font>
    </dxf>
    <dxf>
      <fill>
        <patternFill>
          <bgColor theme="0" tint="-0.24994659260841701"/>
        </patternFill>
      </fill>
    </dxf>
    <dxf>
      <fill>
        <patternFill>
          <bgColor theme="0" tint="-0.24994659260841701"/>
        </patternFill>
      </fill>
    </dxf>
    <dxf>
      <font>
        <color theme="0"/>
      </font>
    </dxf>
    <dxf>
      <font>
        <color theme="0"/>
      </font>
    </dxf>
    <dxf>
      <font>
        <color theme="0"/>
      </font>
    </dxf>
    <dxf>
      <fill>
        <patternFill>
          <bgColor theme="7" tint="0.79998168889431442"/>
        </patternFill>
      </fill>
    </dxf>
    <dxf>
      <font>
        <color theme="0" tint="-0.24994659260841701"/>
      </font>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9" tint="-0.499984740745262"/>
      </font>
      <fill>
        <patternFill>
          <bgColor theme="9" tint="0.79998168889431442"/>
        </patternFill>
      </fill>
    </dxf>
    <dxf>
      <font>
        <color theme="0" tint="-0.24994659260841701"/>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iagrams/colors1.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0NoLn">
    <dgm:fillClrLst meth="repeat">
      <a:schemeClr val="accent3"/>
    </dgm:fillClrLst>
    <dgm:linClrLst meth="repeat">
      <a:schemeClr val="lt1">
        <a:alpha val="0"/>
      </a:schemeClr>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node1NoLn">
    <dgm:fillClrLst>
      <a:schemeClr val="accent4"/>
      <a:schemeClr val="accent5"/>
    </dgm:fillClrLst>
    <dgm:linClrLst meth="repeat">
      <a:schemeClr val="lt1">
        <a:alpha val="0"/>
      </a:schemeClr>
    </dgm:linClrLst>
    <dgm:effectClrLst/>
    <dgm:txLinClrLst/>
    <dgm:txFillClrLst/>
    <dgm:txEffectClrLst/>
  </dgm:styleLbl>
  <dgm:styleLbl name="ltNode1NoLn">
    <dgm:fillClrLst>
      <a:schemeClr val="accent4">
        <a:tint val="75000"/>
      </a:schemeClr>
      <a:schemeClr val="accent5">
        <a:tint val="75000"/>
      </a:schemeClr>
    </dgm:fillClrLst>
    <dgm:linClrLst meth="repeat">
      <a:schemeClr val="lt1">
        <a:alpha val="0"/>
      </a:schemeClr>
    </dgm:linClrLst>
    <dgm:effectClrLst/>
    <dgm:txLinClrLst/>
    <dgm:txFillClrLst meth="repeat">
      <a:schemeClr val="dk1"/>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2NoLn">
    <dgm:fillClrLst>
      <a:schemeClr val="accent5"/>
    </dgm:fillClrLst>
    <dgm:linClrLst meth="repeat">
      <a:schemeClr val="lt1">
        <a:alpha val="0"/>
      </a:schemeClr>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3NoLn">
    <dgm:fillClrLst>
      <a:schemeClr val="accent6"/>
    </dgm:fillClrLst>
    <dgm:linClrLst meth="repeat">
      <a:schemeClr val="lt1">
        <a:alpha val="0"/>
      </a:schemeClr>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node4NoLn">
    <dgm:fillClrLst>
      <a:schemeClr val="accent1"/>
    </dgm:fillClrLst>
    <dgm:linClrLst meth="repeat">
      <a:schemeClr val="lt1">
        <a:alpha val="0"/>
      </a:schemeClr>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styleLbl name="revTxLt">
    <dgm:fillClrLst meth="repeat">
      <a:schemeClr val="lt1">
        <a:alpha val="0"/>
      </a:schemeClr>
    </dgm:fillClrLst>
    <dgm:linClrLst meth="repeat">
      <a:schemeClr val="dk1">
        <a:alpha val="0"/>
      </a:schemeClr>
    </dgm:linClrLst>
    <dgm:effectClrLst/>
    <dgm:txLinClrLst/>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0NoLn">
    <dgm:fillClrLst meth="repeat">
      <a:schemeClr val="accent3"/>
    </dgm:fillClrLst>
    <dgm:linClrLst meth="repeat">
      <a:schemeClr val="lt1">
        <a:alpha val="0"/>
      </a:schemeClr>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node1NoLn">
    <dgm:fillClrLst meth="repeat">
      <a:schemeClr val="accent3"/>
    </dgm:fillClrLst>
    <dgm:linClrLst meth="repeat">
      <a:schemeClr val="lt1">
        <a:alpha val="0"/>
      </a:schemeClr>
    </dgm:linClrLst>
    <dgm:effectClrLst/>
    <dgm:txLinClrLst/>
    <dgm:txFillClrLst/>
    <dgm:txEffectClrLst/>
  </dgm:styleLbl>
  <dgm:styleLbl name="ltNode1NoLn">
    <dgm:fillClrLst meth="repeat">
      <a:schemeClr val="accent3">
        <a:tint val="75000"/>
      </a:schemeClr>
    </dgm:fillClrLst>
    <dgm:linClrLst meth="repeat">
      <a:schemeClr val="lt1">
        <a:alpha val="0"/>
      </a:schemeClr>
    </dgm:linClrLst>
    <dgm:effectClrLst/>
    <dgm:txLinClrLst/>
    <dgm:txFillClrLst meth="repeat">
      <a:schemeClr val="dk1"/>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2NoLn">
    <dgm:fillClrLst meth="repeat">
      <a:schemeClr val="accent3"/>
    </dgm:fillClrLst>
    <dgm:linClrLst meth="repeat">
      <a:schemeClr val="lt1">
        <a:alpha val="0"/>
      </a:schemeClr>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3NoLn">
    <dgm:fillClrLst meth="repeat">
      <a:schemeClr val="accent3"/>
    </dgm:fillClrLst>
    <dgm:linClrLst meth="repeat">
      <a:schemeClr val="lt1">
        <a:alpha val="0"/>
      </a:schemeClr>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node4NoLn">
    <dgm:fillClrLst meth="repeat">
      <a:schemeClr val="accent3"/>
    </dgm:fillClrLst>
    <dgm:linClrLst meth="repeat">
      <a:schemeClr val="lt1">
        <a:alpha val="0"/>
      </a:schemeClr>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styleLbl name="revTxLt">
    <dgm:fillClrLst meth="repeat">
      <a:schemeClr val="lt1">
        <a:alpha val="0"/>
      </a:schemeClr>
    </dgm:fillClrLst>
    <dgm:linClrLst meth="repeat">
      <a:schemeClr val="dk1">
        <a:alpha val="0"/>
      </a:schemeClr>
    </dgm:linClrLst>
    <dgm:effectClrLst/>
    <dgm:txLinClrLst/>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colorful4#1">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0NoLn">
    <dgm:fillClrLst meth="repeat">
      <a:schemeClr val="accent2"/>
    </dgm:fillClrLst>
    <dgm:linClrLst meth="repeat">
      <a:schemeClr val="lt1">
        <a:alpha val="0"/>
      </a:schemeClr>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node1NoLn">
    <dgm:fillClrLst>
      <a:schemeClr val="accent3"/>
      <a:schemeClr val="accent4"/>
    </dgm:fillClrLst>
    <dgm:linClrLst meth="repeat">
      <a:schemeClr val="lt1">
        <a:alpha val="0"/>
      </a:schemeClr>
    </dgm:linClrLst>
    <dgm:effectClrLst/>
    <dgm:txLinClrLst/>
    <dgm:txFillClrLst/>
    <dgm:txEffectClrLst/>
  </dgm:styleLbl>
  <dgm:styleLbl name="ltNode1NoLn">
    <dgm:fillClrLst>
      <a:schemeClr val="accent3">
        <a:tint val="75000"/>
      </a:schemeClr>
      <a:schemeClr val="accent4">
        <a:tint val="75000"/>
      </a:schemeClr>
    </dgm:fillClrLst>
    <dgm:linClrLst meth="repeat">
      <a:schemeClr val="lt1">
        <a:alpha val="0"/>
      </a:schemeClr>
    </dgm:linClrLst>
    <dgm:effectClrLst/>
    <dgm:txLinClrLst/>
    <dgm:txFillClrLst meth="repeat">
      <a:schemeClr val="dk1"/>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2NoLn">
    <dgm:fillClrLst>
      <a:schemeClr val="accent4"/>
    </dgm:fillClrLst>
    <dgm:linClrLst meth="repeat">
      <a:schemeClr val="lt1">
        <a:alpha val="0"/>
      </a:schemeClr>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3NoLn">
    <dgm:fillClrLst>
      <a:schemeClr val="accent5"/>
    </dgm:fillClrLst>
    <dgm:linClrLst meth="repeat">
      <a:schemeClr val="lt1">
        <a:alpha val="0"/>
      </a:schemeClr>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node4NoLn">
    <dgm:fillClrLst>
      <a:schemeClr val="accent6"/>
    </dgm:fillClrLst>
    <dgm:linClrLst meth="repeat">
      <a:schemeClr val="lt1">
        <a:alpha val="0"/>
      </a:schemeClr>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styleLbl name="revTxLt">
    <dgm:fillClrLst meth="repeat">
      <a:schemeClr val="lt1">
        <a:alpha val="0"/>
      </a:schemeClr>
    </dgm:fillClrLst>
    <dgm:linClrLst meth="repeat">
      <a:schemeClr val="dk1">
        <a:alpha val="0"/>
      </a:schemeClr>
    </dgm:linClrLst>
    <dgm:effectClrLst/>
    <dgm:txLinClrLst/>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28D83B2-E6B9-433E-8869-0D8CCB830F03}" type="doc">
      <dgm:prSet loTypeId="urn:microsoft.com/office/officeart/2005/8/layout/bProcess3" loCatId="process" qsTypeId="urn:microsoft.com/office/officeart/2005/8/quickstyle/simple1#1" qsCatId="simple" csTypeId="urn:microsoft.com/office/officeart/2005/8/colors/colorful4" csCatId="colorful" phldr="1"/>
      <dgm:spPr/>
      <dgm:t>
        <a:bodyPr/>
        <a:lstStyle/>
        <a:p>
          <a:endParaRPr lang="en-US"/>
        </a:p>
      </dgm:t>
    </dgm:pt>
    <dgm:pt modelId="{7A0C7F5C-E2D8-4881-902A-514DFEEFEAE8}">
      <dgm:prSet phldrT="[Text]"/>
      <dgm:spPr/>
      <dgm:t>
        <a:bodyPr/>
        <a:lstStyle/>
        <a:p>
          <a:r>
            <a:rPr lang="en-US"/>
            <a:t>Conclude agreement is a subrecipient relationship</a:t>
          </a:r>
        </a:p>
      </dgm:t>
    </dgm:pt>
    <dgm:pt modelId="{1A77AD97-5AAD-4DF9-9ECE-235EA66C0A50}" type="parTrans" cxnId="{E4E874BF-42ED-4D8E-B1C0-ACA1C164F426}">
      <dgm:prSet/>
      <dgm:spPr/>
      <dgm:t>
        <a:bodyPr/>
        <a:lstStyle/>
        <a:p>
          <a:endParaRPr lang="en-US"/>
        </a:p>
      </dgm:t>
    </dgm:pt>
    <dgm:pt modelId="{C44C3DCD-A5F4-49F6-AF0D-5ACBB28C987A}" type="sibTrans" cxnId="{E4E874BF-42ED-4D8E-B1C0-ACA1C164F426}">
      <dgm:prSet/>
      <dgm:spPr/>
      <dgm:t>
        <a:bodyPr/>
        <a:lstStyle/>
        <a:p>
          <a:endParaRPr lang="en-US"/>
        </a:p>
      </dgm:t>
    </dgm:pt>
    <dgm:pt modelId="{0062A809-CC11-4955-847F-8635C5AC7712}">
      <dgm:prSet phldrT="[Text]"/>
      <dgm:spPr/>
      <dgm:t>
        <a:bodyPr/>
        <a:lstStyle/>
        <a:p>
          <a:r>
            <a:rPr lang="en-US"/>
            <a:t>Obtain approval of the Subrecipient vs. Contractor Determination Form</a:t>
          </a:r>
        </a:p>
      </dgm:t>
    </dgm:pt>
    <dgm:pt modelId="{63D262F3-B94F-4508-B46C-405CE42EB6B8}" type="parTrans" cxnId="{0F3CB95E-69EB-43D2-9986-717B49B6E783}">
      <dgm:prSet/>
      <dgm:spPr/>
      <dgm:t>
        <a:bodyPr/>
        <a:lstStyle/>
        <a:p>
          <a:endParaRPr lang="en-US"/>
        </a:p>
      </dgm:t>
    </dgm:pt>
    <dgm:pt modelId="{5D9C28CB-E831-4E29-BE89-E7F430F1A48C}" type="sibTrans" cxnId="{0F3CB95E-69EB-43D2-9986-717B49B6E783}">
      <dgm:prSet/>
      <dgm:spPr/>
      <dgm:t>
        <a:bodyPr/>
        <a:lstStyle/>
        <a:p>
          <a:endParaRPr lang="en-US"/>
        </a:p>
      </dgm:t>
    </dgm:pt>
    <dgm:pt modelId="{DD780F0F-66AE-423D-96DC-B8CCC9067A48}">
      <dgm:prSet phldrT="[Text]"/>
      <dgm:spPr/>
      <dgm:t>
        <a:bodyPr/>
        <a:lstStyle/>
        <a:p>
          <a:r>
            <a:rPr lang="en-US"/>
            <a:t>Complete Federal Award Info and Compliance Requirements in the Agreement template</a:t>
          </a:r>
        </a:p>
      </dgm:t>
    </dgm:pt>
    <dgm:pt modelId="{AF279A2F-8913-4CBC-97F7-E83982ECE08C}" type="parTrans" cxnId="{30568DA2-94CE-4490-A9A7-6C9212D43E92}">
      <dgm:prSet/>
      <dgm:spPr/>
      <dgm:t>
        <a:bodyPr/>
        <a:lstStyle/>
        <a:p>
          <a:endParaRPr lang="en-US"/>
        </a:p>
      </dgm:t>
    </dgm:pt>
    <dgm:pt modelId="{E000F71B-0FBA-4389-82A4-68F5D8873BF6}" type="sibTrans" cxnId="{30568DA2-94CE-4490-A9A7-6C9212D43E92}">
      <dgm:prSet/>
      <dgm:spPr/>
      <dgm:t>
        <a:bodyPr/>
        <a:lstStyle/>
        <a:p>
          <a:endParaRPr lang="en-US"/>
        </a:p>
      </dgm:t>
    </dgm:pt>
    <dgm:pt modelId="{1F93F7A1-ACC8-4B40-8E37-D9A4528B3A2E}">
      <dgm:prSet phldrT="[Text]"/>
      <dgm:spPr/>
      <dgm:t>
        <a:bodyPr/>
        <a:lstStyle/>
        <a:p>
          <a:r>
            <a:rPr lang="en-US"/>
            <a:t>Clearly define the scope of work, budget and budget narrative, cost sharing/match, and financial and programmatic reporting requirements in the agreement template</a:t>
          </a:r>
        </a:p>
      </dgm:t>
    </dgm:pt>
    <dgm:pt modelId="{77A0FFFD-3562-48F6-9BEC-B9E289A6CD3F}" type="parTrans" cxnId="{98E2D17B-107C-4B75-8A93-935E9F7FBD85}">
      <dgm:prSet/>
      <dgm:spPr/>
      <dgm:t>
        <a:bodyPr/>
        <a:lstStyle/>
        <a:p>
          <a:endParaRPr lang="en-US"/>
        </a:p>
      </dgm:t>
    </dgm:pt>
    <dgm:pt modelId="{633D25A6-500B-4B96-B8DB-8A6557EF7E22}" type="sibTrans" cxnId="{98E2D17B-107C-4B75-8A93-935E9F7FBD85}">
      <dgm:prSet/>
      <dgm:spPr/>
      <dgm:t>
        <a:bodyPr/>
        <a:lstStyle/>
        <a:p>
          <a:endParaRPr lang="en-US"/>
        </a:p>
      </dgm:t>
    </dgm:pt>
    <dgm:pt modelId="{2CF186DD-BBC7-4BA5-BD6A-656FC8FC6E9E}">
      <dgm:prSet phldrT="[Text]"/>
      <dgm:spPr/>
      <dgm:t>
        <a:bodyPr/>
        <a:lstStyle/>
        <a:p>
          <a:r>
            <a:rPr lang="en-US"/>
            <a:t>Determine whether the agreement is subject to Federal Funding Accountability and Transparency Act (FFATA) reporting requirements</a:t>
          </a:r>
        </a:p>
      </dgm:t>
    </dgm:pt>
    <dgm:pt modelId="{92EDFA26-B341-4837-9782-AB18650D50CB}" type="parTrans" cxnId="{8BEB577B-D4CE-4E9E-8A46-9BE1DCAAE682}">
      <dgm:prSet/>
      <dgm:spPr/>
      <dgm:t>
        <a:bodyPr/>
        <a:lstStyle/>
        <a:p>
          <a:endParaRPr lang="en-US"/>
        </a:p>
      </dgm:t>
    </dgm:pt>
    <dgm:pt modelId="{DE3F2D27-B8A7-4C69-A3A5-B12CF1BCA77C}" type="sibTrans" cxnId="{8BEB577B-D4CE-4E9E-8A46-9BE1DCAAE682}">
      <dgm:prSet/>
      <dgm:spPr/>
      <dgm:t>
        <a:bodyPr/>
        <a:lstStyle/>
        <a:p>
          <a:endParaRPr lang="en-US"/>
        </a:p>
      </dgm:t>
    </dgm:pt>
    <dgm:pt modelId="{88C7688F-7A2B-404E-ABE9-2DA3ABE564B2}">
      <dgm:prSet phldrT="[Text]"/>
      <dgm:spPr/>
      <dgm:t>
        <a:bodyPr/>
        <a:lstStyle/>
        <a:p>
          <a:r>
            <a:rPr lang="en-US"/>
            <a:t>If the agreement is subject to FFATA reporting requirements, enter the required FFATA data into SAM.gov.</a:t>
          </a:r>
        </a:p>
      </dgm:t>
    </dgm:pt>
    <dgm:pt modelId="{D11AAE66-48F8-440B-8D1C-691DF6093DA7}" type="parTrans" cxnId="{0FD81F32-5684-4183-86CA-612800C96540}">
      <dgm:prSet/>
      <dgm:spPr/>
      <dgm:t>
        <a:bodyPr/>
        <a:lstStyle/>
        <a:p>
          <a:endParaRPr lang="en-US"/>
        </a:p>
      </dgm:t>
    </dgm:pt>
    <dgm:pt modelId="{F5E68E28-8B2B-4670-83CB-BBFB88768BBC}" type="sibTrans" cxnId="{0FD81F32-5684-4183-86CA-612800C96540}">
      <dgm:prSet/>
      <dgm:spPr/>
      <dgm:t>
        <a:bodyPr/>
        <a:lstStyle/>
        <a:p>
          <a:endParaRPr lang="en-US"/>
        </a:p>
      </dgm:t>
    </dgm:pt>
    <dgm:pt modelId="{C11282AE-48AF-4130-98AB-D667953BA614}">
      <dgm:prSet phldrT="[Text]"/>
      <dgm:spPr/>
      <dgm:t>
        <a:bodyPr/>
        <a:lstStyle/>
        <a:p>
          <a:r>
            <a:rPr lang="en-US"/>
            <a:t>Identify the Subrecipient Agreement Template</a:t>
          </a:r>
        </a:p>
      </dgm:t>
    </dgm:pt>
    <dgm:pt modelId="{BB4ECDE3-00A2-4DFF-BE77-402AA5698BCD}" type="parTrans" cxnId="{C29D6920-EF46-4D4E-9D4C-996AE6ED10E3}">
      <dgm:prSet/>
      <dgm:spPr/>
      <dgm:t>
        <a:bodyPr/>
        <a:lstStyle/>
        <a:p>
          <a:endParaRPr lang="en-US"/>
        </a:p>
      </dgm:t>
    </dgm:pt>
    <dgm:pt modelId="{70ADF3D1-ADEE-431A-93BA-0047736828DC}" type="sibTrans" cxnId="{C29D6920-EF46-4D4E-9D4C-996AE6ED10E3}">
      <dgm:prSet/>
      <dgm:spPr/>
      <dgm:t>
        <a:bodyPr/>
        <a:lstStyle/>
        <a:p>
          <a:endParaRPr lang="en-US"/>
        </a:p>
      </dgm:t>
    </dgm:pt>
    <dgm:pt modelId="{9C29FCD8-BCDB-4E4B-9886-484413CBACEC}">
      <dgm:prSet phldrT="[Text]"/>
      <dgm:spPr/>
      <dgm:t>
        <a:bodyPr/>
        <a:lstStyle/>
        <a:p>
          <a:r>
            <a:rPr lang="en-US"/>
            <a:t>Conduct the Pre-Award Risk Assessment on the subrecipient</a:t>
          </a:r>
        </a:p>
      </dgm:t>
    </dgm:pt>
    <dgm:pt modelId="{1D4D4087-54FE-4AD6-B705-9DCFAD0F74CD}" type="parTrans" cxnId="{72FEC1CD-E2E4-4227-BC55-3B963168656B}">
      <dgm:prSet/>
      <dgm:spPr/>
      <dgm:t>
        <a:bodyPr/>
        <a:lstStyle/>
        <a:p>
          <a:endParaRPr lang="en-US"/>
        </a:p>
      </dgm:t>
    </dgm:pt>
    <dgm:pt modelId="{DFB6552A-E37B-46C9-AC96-A93F5F15C6CC}" type="sibTrans" cxnId="{72FEC1CD-E2E4-4227-BC55-3B963168656B}">
      <dgm:prSet/>
      <dgm:spPr/>
      <dgm:t>
        <a:bodyPr/>
        <a:lstStyle/>
        <a:p>
          <a:endParaRPr lang="en-US"/>
        </a:p>
      </dgm:t>
    </dgm:pt>
    <dgm:pt modelId="{CB85F118-CD54-4CCD-8E50-167002F6859B}">
      <dgm:prSet phldrT="[Text]"/>
      <dgm:spPr/>
      <dgm:t>
        <a:bodyPr/>
        <a:lstStyle/>
        <a:p>
          <a:r>
            <a:rPr lang="en-US"/>
            <a:t>Establish a Purchase Order to processes payments to the subrecipient</a:t>
          </a:r>
        </a:p>
        <a:p>
          <a:r>
            <a:rPr lang="en-US"/>
            <a:t>(Also see procurement process)</a:t>
          </a:r>
        </a:p>
      </dgm:t>
    </dgm:pt>
    <dgm:pt modelId="{3C70682A-B1E7-4608-9A77-42C11F7EC987}" type="parTrans" cxnId="{F6A4D680-D67C-4C37-99C6-922BD2EAEBB7}">
      <dgm:prSet/>
      <dgm:spPr/>
      <dgm:t>
        <a:bodyPr/>
        <a:lstStyle/>
        <a:p>
          <a:endParaRPr lang="en-US"/>
        </a:p>
      </dgm:t>
    </dgm:pt>
    <dgm:pt modelId="{897DFFAE-ACB8-4E86-A51A-9F66F2D6A8BF}" type="sibTrans" cxnId="{F6A4D680-D67C-4C37-99C6-922BD2EAEBB7}">
      <dgm:prSet/>
      <dgm:spPr/>
      <dgm:t>
        <a:bodyPr/>
        <a:lstStyle/>
        <a:p>
          <a:endParaRPr lang="en-US"/>
        </a:p>
      </dgm:t>
    </dgm:pt>
    <dgm:pt modelId="{E0A4CAF7-DD3E-47AC-8EF6-EF133D43CF0B}">
      <dgm:prSet phldrT="[Text]"/>
      <dgm:spPr/>
      <dgm:t>
        <a:bodyPr/>
        <a:lstStyle/>
        <a:p>
          <a:r>
            <a:rPr lang="en-US"/>
            <a:t>Agreement is signed by all parties</a:t>
          </a:r>
        </a:p>
      </dgm:t>
    </dgm:pt>
    <dgm:pt modelId="{3028E53A-DD7B-42D3-853B-9946966119C8}" type="parTrans" cxnId="{F7BA0345-4D04-40E5-A3B0-406CE581F2C6}">
      <dgm:prSet/>
      <dgm:spPr/>
      <dgm:t>
        <a:bodyPr/>
        <a:lstStyle/>
        <a:p>
          <a:endParaRPr lang="en-US"/>
        </a:p>
      </dgm:t>
    </dgm:pt>
    <dgm:pt modelId="{2793965A-8CED-44B5-8D98-2A8184EC356F}" type="sibTrans" cxnId="{F7BA0345-4D04-40E5-A3B0-406CE581F2C6}">
      <dgm:prSet/>
      <dgm:spPr/>
      <dgm:t>
        <a:bodyPr/>
        <a:lstStyle/>
        <a:p>
          <a:endParaRPr lang="en-US"/>
        </a:p>
      </dgm:t>
    </dgm:pt>
    <dgm:pt modelId="{623CAFE5-09D7-4C13-8B00-3D3329BBDB07}">
      <dgm:prSet phldrT="[Text]"/>
      <dgm:spPr/>
      <dgm:t>
        <a:bodyPr/>
        <a:lstStyle/>
        <a:p>
          <a:r>
            <a:rPr lang="en-US"/>
            <a:t>Initiate Request for Application (RFA) process to advertise Federal subaward and identify potential subrecipients</a:t>
          </a:r>
        </a:p>
      </dgm:t>
    </dgm:pt>
    <dgm:pt modelId="{32C69C21-091A-4C4C-AB14-8D84D68D6CA0}" type="parTrans" cxnId="{30074DBB-5882-49FF-929F-460EADDFC3C3}">
      <dgm:prSet/>
      <dgm:spPr/>
      <dgm:t>
        <a:bodyPr/>
        <a:lstStyle/>
        <a:p>
          <a:endParaRPr lang="en-US"/>
        </a:p>
      </dgm:t>
    </dgm:pt>
    <dgm:pt modelId="{BE68B073-66E3-4B72-A945-363B61E04D69}" type="sibTrans" cxnId="{30074DBB-5882-49FF-929F-460EADDFC3C3}">
      <dgm:prSet/>
      <dgm:spPr/>
      <dgm:t>
        <a:bodyPr/>
        <a:lstStyle/>
        <a:p>
          <a:endParaRPr lang="en-US"/>
        </a:p>
      </dgm:t>
    </dgm:pt>
    <dgm:pt modelId="{6088FBB5-BF2C-4EDF-86E0-35F08CAB8009}">
      <dgm:prSet phldrT="[Text]"/>
      <dgm:spPr/>
      <dgm:t>
        <a:bodyPr/>
        <a:lstStyle/>
        <a:p>
          <a:r>
            <a:rPr lang="en-US"/>
            <a:t>Document Subrecipient vs. Contractor Determination Form</a:t>
          </a:r>
        </a:p>
      </dgm:t>
    </dgm:pt>
    <dgm:pt modelId="{9865C474-3CD5-4715-9DCE-FD4195B7D1A4}" type="sibTrans" cxnId="{D07B4F76-9188-4FD9-9399-4852FD097AAB}">
      <dgm:prSet/>
      <dgm:spPr/>
      <dgm:t>
        <a:bodyPr/>
        <a:lstStyle/>
        <a:p>
          <a:endParaRPr lang="en-US"/>
        </a:p>
      </dgm:t>
    </dgm:pt>
    <dgm:pt modelId="{04203ED2-3417-4DF2-839E-C61F8656272A}" type="parTrans" cxnId="{D07B4F76-9188-4FD9-9399-4852FD097AAB}">
      <dgm:prSet/>
      <dgm:spPr/>
      <dgm:t>
        <a:bodyPr/>
        <a:lstStyle/>
        <a:p>
          <a:endParaRPr lang="en-US"/>
        </a:p>
      </dgm:t>
    </dgm:pt>
    <dgm:pt modelId="{516B4354-E149-4D91-96FC-D6BF7F65F703}">
      <dgm:prSet phldrT="[Text]"/>
      <dgm:spPr/>
      <dgm:t>
        <a:bodyPr/>
        <a:lstStyle/>
        <a:p>
          <a:r>
            <a:rPr lang="en-US"/>
            <a:t>Document Suspension and Debarment check</a:t>
          </a:r>
        </a:p>
      </dgm:t>
    </dgm:pt>
    <dgm:pt modelId="{FF59061F-061B-4DD5-B820-D436ADE83ED7}" type="parTrans" cxnId="{643E4028-E807-4FA5-9F64-9C6B79D553FF}">
      <dgm:prSet/>
      <dgm:spPr/>
      <dgm:t>
        <a:bodyPr/>
        <a:lstStyle/>
        <a:p>
          <a:endParaRPr lang="en-US"/>
        </a:p>
      </dgm:t>
    </dgm:pt>
    <dgm:pt modelId="{6C38FB12-CDE5-4B7C-852F-12B65BE1F2E2}" type="sibTrans" cxnId="{643E4028-E807-4FA5-9F64-9C6B79D553FF}">
      <dgm:prSet/>
      <dgm:spPr/>
      <dgm:t>
        <a:bodyPr/>
        <a:lstStyle/>
        <a:p>
          <a:endParaRPr lang="en-US"/>
        </a:p>
      </dgm:t>
    </dgm:pt>
    <dgm:pt modelId="{584C1A73-DF1D-41A2-B88D-1A80DD0A8218}">
      <dgm:prSet phldrT="[Text]"/>
      <dgm:spPr/>
      <dgm:t>
        <a:bodyPr/>
        <a:lstStyle/>
        <a:p>
          <a:r>
            <a:rPr lang="en-US"/>
            <a:t>Verify indirect cost rate</a:t>
          </a:r>
        </a:p>
      </dgm:t>
    </dgm:pt>
    <dgm:pt modelId="{4A105321-B062-49CC-8342-7E53D9A1F64E}" type="parTrans" cxnId="{1713218D-5F19-41B5-B8CA-9647FB4D9452}">
      <dgm:prSet/>
      <dgm:spPr/>
      <dgm:t>
        <a:bodyPr/>
        <a:lstStyle/>
        <a:p>
          <a:endParaRPr lang="en-US"/>
        </a:p>
      </dgm:t>
    </dgm:pt>
    <dgm:pt modelId="{EE1ADF64-62B9-499E-ABE4-08A5931275CF}" type="sibTrans" cxnId="{1713218D-5F19-41B5-B8CA-9647FB4D9452}">
      <dgm:prSet/>
      <dgm:spPr/>
      <dgm:t>
        <a:bodyPr/>
        <a:lstStyle/>
        <a:p>
          <a:endParaRPr lang="en-US"/>
        </a:p>
      </dgm:t>
    </dgm:pt>
    <dgm:pt modelId="{8036A257-5DD2-432D-B783-A4BACFBE8B29}">
      <dgm:prSet phldrT="[Text]"/>
      <dgm:spPr/>
      <dgm:t>
        <a:bodyPr/>
        <a:lstStyle/>
        <a:p>
          <a:r>
            <a:rPr lang="en-US"/>
            <a:t>Assign overall risk level</a:t>
          </a:r>
        </a:p>
      </dgm:t>
    </dgm:pt>
    <dgm:pt modelId="{384879E2-D541-4EF6-A158-9D45839DB944}" type="parTrans" cxnId="{8B52949E-A9B2-44AB-A50E-C10CCEDF47CA}">
      <dgm:prSet/>
      <dgm:spPr/>
      <dgm:t>
        <a:bodyPr/>
        <a:lstStyle/>
        <a:p>
          <a:endParaRPr lang="en-US"/>
        </a:p>
      </dgm:t>
    </dgm:pt>
    <dgm:pt modelId="{CAFE1C87-7702-40BA-A0C6-7E8E192C0130}" type="sibTrans" cxnId="{8B52949E-A9B2-44AB-A50E-C10CCEDF47CA}">
      <dgm:prSet/>
      <dgm:spPr/>
      <dgm:t>
        <a:bodyPr/>
        <a:lstStyle/>
        <a:p>
          <a:endParaRPr lang="en-US"/>
        </a:p>
      </dgm:t>
    </dgm:pt>
    <dgm:pt modelId="{EFE4CAB3-DFB2-44FD-BC8F-D43C109A13E1}">
      <dgm:prSet phldrT="[Text]"/>
      <dgm:spPr/>
      <dgm:t>
        <a:bodyPr/>
        <a:lstStyle/>
        <a:p>
          <a:r>
            <a:rPr lang="en-US"/>
            <a:t>Obtain approval of the Pre-award Risk Assessment</a:t>
          </a:r>
        </a:p>
      </dgm:t>
    </dgm:pt>
    <dgm:pt modelId="{37EEBA7F-10E6-442F-A744-F505319878DD}" type="parTrans" cxnId="{3ED2EDE3-9173-4B11-B5A7-3E3EEC57BB31}">
      <dgm:prSet/>
      <dgm:spPr/>
      <dgm:t>
        <a:bodyPr/>
        <a:lstStyle/>
        <a:p>
          <a:endParaRPr lang="en-US"/>
        </a:p>
      </dgm:t>
    </dgm:pt>
    <dgm:pt modelId="{E53F802E-B88C-4B3D-AE73-4143BC4C6CA3}" type="sibTrans" cxnId="{3ED2EDE3-9173-4B11-B5A7-3E3EEC57BB31}">
      <dgm:prSet/>
      <dgm:spPr/>
      <dgm:t>
        <a:bodyPr/>
        <a:lstStyle/>
        <a:p>
          <a:endParaRPr lang="en-US"/>
        </a:p>
      </dgm:t>
    </dgm:pt>
    <dgm:pt modelId="{00EE3665-7D6D-4492-8E46-6E023BFBEFEB}" type="pres">
      <dgm:prSet presAssocID="{728D83B2-E6B9-433E-8869-0D8CCB830F03}" presName="Name0" presStyleCnt="0">
        <dgm:presLayoutVars>
          <dgm:dir/>
          <dgm:resizeHandles val="exact"/>
        </dgm:presLayoutVars>
      </dgm:prSet>
      <dgm:spPr/>
    </dgm:pt>
    <dgm:pt modelId="{12D0CF42-40ED-4EB7-A6D6-9A775B081378}" type="pres">
      <dgm:prSet presAssocID="{623CAFE5-09D7-4C13-8B00-3D3329BBDB07}" presName="node" presStyleLbl="node1" presStyleIdx="0" presStyleCnt="16">
        <dgm:presLayoutVars>
          <dgm:bulletEnabled val="1"/>
        </dgm:presLayoutVars>
      </dgm:prSet>
      <dgm:spPr/>
    </dgm:pt>
    <dgm:pt modelId="{0338B837-7CC6-4EEE-91C1-033649883D0E}" type="pres">
      <dgm:prSet presAssocID="{BE68B073-66E3-4B72-A945-363B61E04D69}" presName="sibTrans" presStyleLbl="sibTrans1D1" presStyleIdx="0" presStyleCnt="15"/>
      <dgm:spPr/>
    </dgm:pt>
    <dgm:pt modelId="{81B0AB86-011F-4013-B311-CB2513271F79}" type="pres">
      <dgm:prSet presAssocID="{BE68B073-66E3-4B72-A945-363B61E04D69}" presName="connectorText" presStyleLbl="sibTrans1D1" presStyleIdx="0" presStyleCnt="15"/>
      <dgm:spPr/>
    </dgm:pt>
    <dgm:pt modelId="{1171C35F-FD4E-4B21-B645-888E471D8A51}" type="pres">
      <dgm:prSet presAssocID="{516B4354-E149-4D91-96FC-D6BF7F65F703}" presName="node" presStyleLbl="node1" presStyleIdx="1" presStyleCnt="16">
        <dgm:presLayoutVars>
          <dgm:bulletEnabled val="1"/>
        </dgm:presLayoutVars>
      </dgm:prSet>
      <dgm:spPr/>
    </dgm:pt>
    <dgm:pt modelId="{AB972E36-4240-4AFD-B8BB-938AAD78BF67}" type="pres">
      <dgm:prSet presAssocID="{6C38FB12-CDE5-4B7C-852F-12B65BE1F2E2}" presName="sibTrans" presStyleLbl="sibTrans1D1" presStyleIdx="1" presStyleCnt="15"/>
      <dgm:spPr/>
    </dgm:pt>
    <dgm:pt modelId="{40C8BFF7-B953-466A-B968-FD7A88316F68}" type="pres">
      <dgm:prSet presAssocID="{6C38FB12-CDE5-4B7C-852F-12B65BE1F2E2}" presName="connectorText" presStyleLbl="sibTrans1D1" presStyleIdx="1" presStyleCnt="15"/>
      <dgm:spPr/>
    </dgm:pt>
    <dgm:pt modelId="{B5A5CD36-F67D-4032-A83D-6A7CC0AC7E5C}" type="pres">
      <dgm:prSet presAssocID="{6088FBB5-BF2C-4EDF-86E0-35F08CAB8009}" presName="node" presStyleLbl="node1" presStyleIdx="2" presStyleCnt="16">
        <dgm:presLayoutVars>
          <dgm:bulletEnabled val="1"/>
        </dgm:presLayoutVars>
      </dgm:prSet>
      <dgm:spPr/>
    </dgm:pt>
    <dgm:pt modelId="{24FAE0C7-A7D3-4AC9-81FB-43B071E78328}" type="pres">
      <dgm:prSet presAssocID="{9865C474-3CD5-4715-9DCE-FD4195B7D1A4}" presName="sibTrans" presStyleLbl="sibTrans1D1" presStyleIdx="2" presStyleCnt="15"/>
      <dgm:spPr/>
    </dgm:pt>
    <dgm:pt modelId="{BBA9DBEF-71C3-4F7E-BF68-739221A36D60}" type="pres">
      <dgm:prSet presAssocID="{9865C474-3CD5-4715-9DCE-FD4195B7D1A4}" presName="connectorText" presStyleLbl="sibTrans1D1" presStyleIdx="2" presStyleCnt="15"/>
      <dgm:spPr/>
    </dgm:pt>
    <dgm:pt modelId="{FA59E97B-4AED-494D-8CF4-ECD6AEFA7372}" type="pres">
      <dgm:prSet presAssocID="{7A0C7F5C-E2D8-4881-902A-514DFEEFEAE8}" presName="node" presStyleLbl="node1" presStyleIdx="3" presStyleCnt="16">
        <dgm:presLayoutVars>
          <dgm:bulletEnabled val="1"/>
        </dgm:presLayoutVars>
      </dgm:prSet>
      <dgm:spPr/>
    </dgm:pt>
    <dgm:pt modelId="{26D65554-4951-4E46-A5E7-404DE1FECFEF}" type="pres">
      <dgm:prSet presAssocID="{C44C3DCD-A5F4-49F6-AF0D-5ACBB28C987A}" presName="sibTrans" presStyleLbl="sibTrans1D1" presStyleIdx="3" presStyleCnt="15"/>
      <dgm:spPr/>
    </dgm:pt>
    <dgm:pt modelId="{E2B85C49-FD22-4C6D-BA26-852FB3A31AFE}" type="pres">
      <dgm:prSet presAssocID="{C44C3DCD-A5F4-49F6-AF0D-5ACBB28C987A}" presName="connectorText" presStyleLbl="sibTrans1D1" presStyleIdx="3" presStyleCnt="15"/>
      <dgm:spPr/>
    </dgm:pt>
    <dgm:pt modelId="{B206FC3E-7D48-4B0C-A5B4-24CCE57DBC9C}" type="pres">
      <dgm:prSet presAssocID="{0062A809-CC11-4955-847F-8635C5AC7712}" presName="node" presStyleLbl="node1" presStyleIdx="4" presStyleCnt="16">
        <dgm:presLayoutVars>
          <dgm:bulletEnabled val="1"/>
        </dgm:presLayoutVars>
      </dgm:prSet>
      <dgm:spPr/>
    </dgm:pt>
    <dgm:pt modelId="{5395EFCF-5FF6-4097-A473-DCA6F5EBE0D0}" type="pres">
      <dgm:prSet presAssocID="{5D9C28CB-E831-4E29-BE89-E7F430F1A48C}" presName="sibTrans" presStyleLbl="sibTrans1D1" presStyleIdx="4" presStyleCnt="15"/>
      <dgm:spPr/>
    </dgm:pt>
    <dgm:pt modelId="{AB243101-588D-4BCD-8950-A43E850499D9}" type="pres">
      <dgm:prSet presAssocID="{5D9C28CB-E831-4E29-BE89-E7F430F1A48C}" presName="connectorText" presStyleLbl="sibTrans1D1" presStyleIdx="4" presStyleCnt="15"/>
      <dgm:spPr/>
    </dgm:pt>
    <dgm:pt modelId="{A0EA6973-0738-49CC-802E-B5086BBDB91D}" type="pres">
      <dgm:prSet presAssocID="{9C29FCD8-BCDB-4E4B-9886-484413CBACEC}" presName="node" presStyleLbl="node1" presStyleIdx="5" presStyleCnt="16">
        <dgm:presLayoutVars>
          <dgm:bulletEnabled val="1"/>
        </dgm:presLayoutVars>
      </dgm:prSet>
      <dgm:spPr/>
    </dgm:pt>
    <dgm:pt modelId="{14170E8F-0708-453D-AC27-E0C7DAB21E57}" type="pres">
      <dgm:prSet presAssocID="{DFB6552A-E37B-46C9-AC96-A93F5F15C6CC}" presName="sibTrans" presStyleLbl="sibTrans1D1" presStyleIdx="5" presStyleCnt="15"/>
      <dgm:spPr/>
    </dgm:pt>
    <dgm:pt modelId="{C588390C-1E78-484C-A678-0D523FEBE1AB}" type="pres">
      <dgm:prSet presAssocID="{DFB6552A-E37B-46C9-AC96-A93F5F15C6CC}" presName="connectorText" presStyleLbl="sibTrans1D1" presStyleIdx="5" presStyleCnt="15"/>
      <dgm:spPr/>
    </dgm:pt>
    <dgm:pt modelId="{A16CDB3C-3B3C-4A95-8E3F-C87CE2A9DE7D}" type="pres">
      <dgm:prSet presAssocID="{8036A257-5DD2-432D-B783-A4BACFBE8B29}" presName="node" presStyleLbl="node1" presStyleIdx="6" presStyleCnt="16">
        <dgm:presLayoutVars>
          <dgm:bulletEnabled val="1"/>
        </dgm:presLayoutVars>
      </dgm:prSet>
      <dgm:spPr/>
    </dgm:pt>
    <dgm:pt modelId="{A36D38E5-25F2-414E-93C2-5E98DFE00005}" type="pres">
      <dgm:prSet presAssocID="{CAFE1C87-7702-40BA-A0C6-7E8E192C0130}" presName="sibTrans" presStyleLbl="sibTrans1D1" presStyleIdx="6" presStyleCnt="15"/>
      <dgm:spPr/>
    </dgm:pt>
    <dgm:pt modelId="{F190AD70-4B48-4CAD-8A95-6E160D98F844}" type="pres">
      <dgm:prSet presAssocID="{CAFE1C87-7702-40BA-A0C6-7E8E192C0130}" presName="connectorText" presStyleLbl="sibTrans1D1" presStyleIdx="6" presStyleCnt="15"/>
      <dgm:spPr/>
    </dgm:pt>
    <dgm:pt modelId="{9EF09673-4694-44B2-870D-1BF2E838F68C}" type="pres">
      <dgm:prSet presAssocID="{EFE4CAB3-DFB2-44FD-BC8F-D43C109A13E1}" presName="node" presStyleLbl="node1" presStyleIdx="7" presStyleCnt="16">
        <dgm:presLayoutVars>
          <dgm:bulletEnabled val="1"/>
        </dgm:presLayoutVars>
      </dgm:prSet>
      <dgm:spPr/>
    </dgm:pt>
    <dgm:pt modelId="{14BA37BE-C29F-4A3C-BDED-134093722E35}" type="pres">
      <dgm:prSet presAssocID="{E53F802E-B88C-4B3D-AE73-4143BC4C6CA3}" presName="sibTrans" presStyleLbl="sibTrans1D1" presStyleIdx="7" presStyleCnt="15"/>
      <dgm:spPr/>
    </dgm:pt>
    <dgm:pt modelId="{7C8BCB78-DACD-4E3F-88AD-1E3D4FAC6A3D}" type="pres">
      <dgm:prSet presAssocID="{E53F802E-B88C-4B3D-AE73-4143BC4C6CA3}" presName="connectorText" presStyleLbl="sibTrans1D1" presStyleIdx="7" presStyleCnt="15"/>
      <dgm:spPr/>
    </dgm:pt>
    <dgm:pt modelId="{97CC644F-F5B5-4D1A-9F74-96EB2D390221}" type="pres">
      <dgm:prSet presAssocID="{584C1A73-DF1D-41A2-B88D-1A80DD0A8218}" presName="node" presStyleLbl="node1" presStyleIdx="8" presStyleCnt="16">
        <dgm:presLayoutVars>
          <dgm:bulletEnabled val="1"/>
        </dgm:presLayoutVars>
      </dgm:prSet>
      <dgm:spPr/>
    </dgm:pt>
    <dgm:pt modelId="{DD28352D-757B-4214-A52B-F1C5F4DF74F2}" type="pres">
      <dgm:prSet presAssocID="{EE1ADF64-62B9-499E-ABE4-08A5931275CF}" presName="sibTrans" presStyleLbl="sibTrans1D1" presStyleIdx="8" presStyleCnt="15"/>
      <dgm:spPr/>
    </dgm:pt>
    <dgm:pt modelId="{61053674-EA40-466C-BB16-BBEEA7C9CEBF}" type="pres">
      <dgm:prSet presAssocID="{EE1ADF64-62B9-499E-ABE4-08A5931275CF}" presName="connectorText" presStyleLbl="sibTrans1D1" presStyleIdx="8" presStyleCnt="15"/>
      <dgm:spPr/>
    </dgm:pt>
    <dgm:pt modelId="{BC82A3DA-539C-4F2B-931E-AA4DF7D27BA5}" type="pres">
      <dgm:prSet presAssocID="{C11282AE-48AF-4130-98AB-D667953BA614}" presName="node" presStyleLbl="node1" presStyleIdx="9" presStyleCnt="16">
        <dgm:presLayoutVars>
          <dgm:bulletEnabled val="1"/>
        </dgm:presLayoutVars>
      </dgm:prSet>
      <dgm:spPr/>
    </dgm:pt>
    <dgm:pt modelId="{110F484B-1FB3-4029-A2E9-654479DDBC72}" type="pres">
      <dgm:prSet presAssocID="{70ADF3D1-ADEE-431A-93BA-0047736828DC}" presName="sibTrans" presStyleLbl="sibTrans1D1" presStyleIdx="9" presStyleCnt="15"/>
      <dgm:spPr/>
    </dgm:pt>
    <dgm:pt modelId="{3761877F-AC08-450C-9515-BC4982EBE4C8}" type="pres">
      <dgm:prSet presAssocID="{70ADF3D1-ADEE-431A-93BA-0047736828DC}" presName="connectorText" presStyleLbl="sibTrans1D1" presStyleIdx="9" presStyleCnt="15"/>
      <dgm:spPr/>
    </dgm:pt>
    <dgm:pt modelId="{D5600807-8F7F-40A6-9DDE-1C47F7B9FE70}" type="pres">
      <dgm:prSet presAssocID="{DD780F0F-66AE-423D-96DC-B8CCC9067A48}" presName="node" presStyleLbl="node1" presStyleIdx="10" presStyleCnt="16">
        <dgm:presLayoutVars>
          <dgm:bulletEnabled val="1"/>
        </dgm:presLayoutVars>
      </dgm:prSet>
      <dgm:spPr/>
    </dgm:pt>
    <dgm:pt modelId="{D44683A5-EE19-4F9A-855D-9FDC080F3E31}" type="pres">
      <dgm:prSet presAssocID="{E000F71B-0FBA-4389-82A4-68F5D8873BF6}" presName="sibTrans" presStyleLbl="sibTrans1D1" presStyleIdx="10" presStyleCnt="15"/>
      <dgm:spPr/>
    </dgm:pt>
    <dgm:pt modelId="{87B10E3B-E761-4CF4-8F20-AE5025492BC7}" type="pres">
      <dgm:prSet presAssocID="{E000F71B-0FBA-4389-82A4-68F5D8873BF6}" presName="connectorText" presStyleLbl="sibTrans1D1" presStyleIdx="10" presStyleCnt="15"/>
      <dgm:spPr/>
    </dgm:pt>
    <dgm:pt modelId="{4E4C5E80-D551-47D0-BE62-9CE909925760}" type="pres">
      <dgm:prSet presAssocID="{1F93F7A1-ACC8-4B40-8E37-D9A4528B3A2E}" presName="node" presStyleLbl="node1" presStyleIdx="11" presStyleCnt="16">
        <dgm:presLayoutVars>
          <dgm:bulletEnabled val="1"/>
        </dgm:presLayoutVars>
      </dgm:prSet>
      <dgm:spPr/>
    </dgm:pt>
    <dgm:pt modelId="{B51154D3-A276-4E81-B136-A7092C069899}" type="pres">
      <dgm:prSet presAssocID="{633D25A6-500B-4B96-B8DB-8A6557EF7E22}" presName="sibTrans" presStyleLbl="sibTrans1D1" presStyleIdx="11" presStyleCnt="15"/>
      <dgm:spPr/>
    </dgm:pt>
    <dgm:pt modelId="{270812D9-5FD6-425D-99F2-D7EA7E6893E2}" type="pres">
      <dgm:prSet presAssocID="{633D25A6-500B-4B96-B8DB-8A6557EF7E22}" presName="connectorText" presStyleLbl="sibTrans1D1" presStyleIdx="11" presStyleCnt="15"/>
      <dgm:spPr/>
    </dgm:pt>
    <dgm:pt modelId="{24BC714F-FF4D-4307-ADF3-492ADD094236}" type="pres">
      <dgm:prSet presAssocID="{E0A4CAF7-DD3E-47AC-8EF6-EF133D43CF0B}" presName="node" presStyleLbl="node1" presStyleIdx="12" presStyleCnt="16">
        <dgm:presLayoutVars>
          <dgm:bulletEnabled val="1"/>
        </dgm:presLayoutVars>
      </dgm:prSet>
      <dgm:spPr/>
    </dgm:pt>
    <dgm:pt modelId="{2B11D766-D3F1-4A88-9830-D6D733A1C6F1}" type="pres">
      <dgm:prSet presAssocID="{2793965A-8CED-44B5-8D98-2A8184EC356F}" presName="sibTrans" presStyleLbl="sibTrans1D1" presStyleIdx="12" presStyleCnt="15"/>
      <dgm:spPr/>
    </dgm:pt>
    <dgm:pt modelId="{F2A16CFC-5F56-4A2B-9798-7686B6630973}" type="pres">
      <dgm:prSet presAssocID="{2793965A-8CED-44B5-8D98-2A8184EC356F}" presName="connectorText" presStyleLbl="sibTrans1D1" presStyleIdx="12" presStyleCnt="15"/>
      <dgm:spPr/>
    </dgm:pt>
    <dgm:pt modelId="{08BDFC76-E05F-4709-B52E-30C655177E5F}" type="pres">
      <dgm:prSet presAssocID="{CB85F118-CD54-4CCD-8E50-167002F6859B}" presName="node" presStyleLbl="node1" presStyleIdx="13" presStyleCnt="16">
        <dgm:presLayoutVars>
          <dgm:bulletEnabled val="1"/>
        </dgm:presLayoutVars>
      </dgm:prSet>
      <dgm:spPr/>
    </dgm:pt>
    <dgm:pt modelId="{B34F1EBC-F3A7-4374-96D8-8380A7A4CFDB}" type="pres">
      <dgm:prSet presAssocID="{897DFFAE-ACB8-4E86-A51A-9F66F2D6A8BF}" presName="sibTrans" presStyleLbl="sibTrans1D1" presStyleIdx="13" presStyleCnt="15"/>
      <dgm:spPr/>
    </dgm:pt>
    <dgm:pt modelId="{BA86D842-357A-4D27-ABF1-D5A370156778}" type="pres">
      <dgm:prSet presAssocID="{897DFFAE-ACB8-4E86-A51A-9F66F2D6A8BF}" presName="connectorText" presStyleLbl="sibTrans1D1" presStyleIdx="13" presStyleCnt="15"/>
      <dgm:spPr/>
    </dgm:pt>
    <dgm:pt modelId="{2FCA8A4B-30B1-43C7-BE1F-E4F6743DE980}" type="pres">
      <dgm:prSet presAssocID="{2CF186DD-BBC7-4BA5-BD6A-656FC8FC6E9E}" presName="node" presStyleLbl="node1" presStyleIdx="14" presStyleCnt="16">
        <dgm:presLayoutVars>
          <dgm:bulletEnabled val="1"/>
        </dgm:presLayoutVars>
      </dgm:prSet>
      <dgm:spPr/>
    </dgm:pt>
    <dgm:pt modelId="{09FF7F23-B810-437E-9895-54063892C992}" type="pres">
      <dgm:prSet presAssocID="{DE3F2D27-B8A7-4C69-A3A5-B12CF1BCA77C}" presName="sibTrans" presStyleLbl="sibTrans1D1" presStyleIdx="14" presStyleCnt="15"/>
      <dgm:spPr/>
    </dgm:pt>
    <dgm:pt modelId="{E88DA51F-E077-4A70-979C-3A7607C3973C}" type="pres">
      <dgm:prSet presAssocID="{DE3F2D27-B8A7-4C69-A3A5-B12CF1BCA77C}" presName="connectorText" presStyleLbl="sibTrans1D1" presStyleIdx="14" presStyleCnt="15"/>
      <dgm:spPr/>
    </dgm:pt>
    <dgm:pt modelId="{79F9AB5E-E9A0-45DD-9B62-16B59D40D2BD}" type="pres">
      <dgm:prSet presAssocID="{88C7688F-7A2B-404E-ABE9-2DA3ABE564B2}" presName="node" presStyleLbl="node1" presStyleIdx="15" presStyleCnt="16">
        <dgm:presLayoutVars>
          <dgm:bulletEnabled val="1"/>
        </dgm:presLayoutVars>
      </dgm:prSet>
      <dgm:spPr/>
    </dgm:pt>
  </dgm:ptLst>
  <dgm:cxnLst>
    <dgm:cxn modelId="{8E2B7601-277E-4C74-997E-73E3FCD7CD01}" type="presOf" srcId="{9C29FCD8-BCDB-4E4B-9886-484413CBACEC}" destId="{A0EA6973-0738-49CC-802E-B5086BBDB91D}" srcOrd="0" destOrd="0" presId="urn:microsoft.com/office/officeart/2005/8/layout/bProcess3"/>
    <dgm:cxn modelId="{5C78C305-FAAC-44F0-A15D-CA926AB118DF}" type="presOf" srcId="{BE68B073-66E3-4B72-A945-363B61E04D69}" destId="{0338B837-7CC6-4EEE-91C1-033649883D0E}" srcOrd="0" destOrd="0" presId="urn:microsoft.com/office/officeart/2005/8/layout/bProcess3"/>
    <dgm:cxn modelId="{0EFA430A-D970-4F43-B0EA-B8E5191542EE}" type="presOf" srcId="{6C38FB12-CDE5-4B7C-852F-12B65BE1F2E2}" destId="{40C8BFF7-B953-466A-B968-FD7A88316F68}" srcOrd="1" destOrd="0" presId="urn:microsoft.com/office/officeart/2005/8/layout/bProcess3"/>
    <dgm:cxn modelId="{4012160B-7864-4804-A325-9C3DBD4BB5E7}" type="presOf" srcId="{E0A4CAF7-DD3E-47AC-8EF6-EF133D43CF0B}" destId="{24BC714F-FF4D-4307-ADF3-492ADD094236}" srcOrd="0" destOrd="0" presId="urn:microsoft.com/office/officeart/2005/8/layout/bProcess3"/>
    <dgm:cxn modelId="{8B5EC210-EC7C-421D-B93B-45CC67FF406B}" type="presOf" srcId="{CAFE1C87-7702-40BA-A0C6-7E8E192C0130}" destId="{A36D38E5-25F2-414E-93C2-5E98DFE00005}" srcOrd="0" destOrd="0" presId="urn:microsoft.com/office/officeart/2005/8/layout/bProcess3"/>
    <dgm:cxn modelId="{EE0FF113-CB18-4BAB-8EA3-96DF2C25572C}" type="presOf" srcId="{DD780F0F-66AE-423D-96DC-B8CCC9067A48}" destId="{D5600807-8F7F-40A6-9DDE-1C47F7B9FE70}" srcOrd="0" destOrd="0" presId="urn:microsoft.com/office/officeart/2005/8/layout/bProcess3"/>
    <dgm:cxn modelId="{267D7E14-9C95-42BE-8179-AB5D2B1E2D1A}" type="presOf" srcId="{EFE4CAB3-DFB2-44FD-BC8F-D43C109A13E1}" destId="{9EF09673-4694-44B2-870D-1BF2E838F68C}" srcOrd="0" destOrd="0" presId="urn:microsoft.com/office/officeart/2005/8/layout/bProcess3"/>
    <dgm:cxn modelId="{0E32E515-EF6B-4225-8BDE-59C52FDBD599}" type="presOf" srcId="{897DFFAE-ACB8-4E86-A51A-9F66F2D6A8BF}" destId="{BA86D842-357A-4D27-ABF1-D5A370156778}" srcOrd="1" destOrd="0" presId="urn:microsoft.com/office/officeart/2005/8/layout/bProcess3"/>
    <dgm:cxn modelId="{AE2EC817-539D-45E4-9971-645DC4AB5664}" type="presOf" srcId="{0062A809-CC11-4955-847F-8635C5AC7712}" destId="{B206FC3E-7D48-4B0C-A5B4-24CCE57DBC9C}" srcOrd="0" destOrd="0" presId="urn:microsoft.com/office/officeart/2005/8/layout/bProcess3"/>
    <dgm:cxn modelId="{6BCD0E18-2506-4B10-BB13-80F3B16C4811}" type="presOf" srcId="{CAFE1C87-7702-40BA-A0C6-7E8E192C0130}" destId="{F190AD70-4B48-4CAD-8A95-6E160D98F844}" srcOrd="1" destOrd="0" presId="urn:microsoft.com/office/officeart/2005/8/layout/bProcess3"/>
    <dgm:cxn modelId="{F855CD19-BC5B-4420-9BD0-B2C7029C790E}" type="presOf" srcId="{897DFFAE-ACB8-4E86-A51A-9F66F2D6A8BF}" destId="{B34F1EBC-F3A7-4374-96D8-8380A7A4CFDB}" srcOrd="0" destOrd="0" presId="urn:microsoft.com/office/officeart/2005/8/layout/bProcess3"/>
    <dgm:cxn modelId="{C29D6920-EF46-4D4E-9D4C-996AE6ED10E3}" srcId="{728D83B2-E6B9-433E-8869-0D8CCB830F03}" destId="{C11282AE-48AF-4130-98AB-D667953BA614}" srcOrd="9" destOrd="0" parTransId="{BB4ECDE3-00A2-4DFF-BE77-402AA5698BCD}" sibTransId="{70ADF3D1-ADEE-431A-93BA-0047736828DC}"/>
    <dgm:cxn modelId="{99B02F25-4565-4DD6-9D94-280F203BF37B}" type="presOf" srcId="{2793965A-8CED-44B5-8D98-2A8184EC356F}" destId="{2B11D766-D3F1-4A88-9830-D6D733A1C6F1}" srcOrd="0" destOrd="0" presId="urn:microsoft.com/office/officeart/2005/8/layout/bProcess3"/>
    <dgm:cxn modelId="{643E4028-E807-4FA5-9F64-9C6B79D553FF}" srcId="{728D83B2-E6B9-433E-8869-0D8CCB830F03}" destId="{516B4354-E149-4D91-96FC-D6BF7F65F703}" srcOrd="1" destOrd="0" parTransId="{FF59061F-061B-4DD5-B820-D436ADE83ED7}" sibTransId="{6C38FB12-CDE5-4B7C-852F-12B65BE1F2E2}"/>
    <dgm:cxn modelId="{646A8830-C87D-4E29-863D-CB1179E6E607}" type="presOf" srcId="{6088FBB5-BF2C-4EDF-86E0-35F08CAB8009}" destId="{B5A5CD36-F67D-4032-A83D-6A7CC0AC7E5C}" srcOrd="0" destOrd="0" presId="urn:microsoft.com/office/officeart/2005/8/layout/bProcess3"/>
    <dgm:cxn modelId="{0FD81F32-5684-4183-86CA-612800C96540}" srcId="{728D83B2-E6B9-433E-8869-0D8CCB830F03}" destId="{88C7688F-7A2B-404E-ABE9-2DA3ABE564B2}" srcOrd="15" destOrd="0" parTransId="{D11AAE66-48F8-440B-8D1C-691DF6093DA7}" sibTransId="{F5E68E28-8B2B-4670-83CB-BBFB88768BBC}"/>
    <dgm:cxn modelId="{01FE2832-FBB9-4EEE-A163-D47A5B9A7271}" type="presOf" srcId="{728D83B2-E6B9-433E-8869-0D8CCB830F03}" destId="{00EE3665-7D6D-4492-8E46-6E023BFBEFEB}" srcOrd="0" destOrd="0" presId="urn:microsoft.com/office/officeart/2005/8/layout/bProcess3"/>
    <dgm:cxn modelId="{2EB9C039-7712-4D20-93BF-A890FB5FA762}" type="presOf" srcId="{9865C474-3CD5-4715-9DCE-FD4195B7D1A4}" destId="{24FAE0C7-A7D3-4AC9-81FB-43B071E78328}" srcOrd="0" destOrd="0" presId="urn:microsoft.com/office/officeart/2005/8/layout/bProcess3"/>
    <dgm:cxn modelId="{B1D9A63A-DB3D-43AB-959F-7680AE35B126}" type="presOf" srcId="{88C7688F-7A2B-404E-ABE9-2DA3ABE564B2}" destId="{79F9AB5E-E9A0-45DD-9B62-16B59D40D2BD}" srcOrd="0" destOrd="0" presId="urn:microsoft.com/office/officeart/2005/8/layout/bProcess3"/>
    <dgm:cxn modelId="{FC7D823D-5ACF-426A-8018-8A1780128DFC}" type="presOf" srcId="{516B4354-E149-4D91-96FC-D6BF7F65F703}" destId="{1171C35F-FD4E-4B21-B645-888E471D8A51}" srcOrd="0" destOrd="0" presId="urn:microsoft.com/office/officeart/2005/8/layout/bProcess3"/>
    <dgm:cxn modelId="{A6E5E940-3739-4C74-926B-1E4DEE423E4A}" type="presOf" srcId="{8036A257-5DD2-432D-B783-A4BACFBE8B29}" destId="{A16CDB3C-3B3C-4A95-8E3F-C87CE2A9DE7D}" srcOrd="0" destOrd="0" presId="urn:microsoft.com/office/officeart/2005/8/layout/bProcess3"/>
    <dgm:cxn modelId="{0F3CB95E-69EB-43D2-9986-717B49B6E783}" srcId="{728D83B2-E6B9-433E-8869-0D8CCB830F03}" destId="{0062A809-CC11-4955-847F-8635C5AC7712}" srcOrd="4" destOrd="0" parTransId="{63D262F3-B94F-4508-B46C-405CE42EB6B8}" sibTransId="{5D9C28CB-E831-4E29-BE89-E7F430F1A48C}"/>
    <dgm:cxn modelId="{DED9D75E-3E92-4357-B3F0-362DBDF8E162}" type="presOf" srcId="{E000F71B-0FBA-4389-82A4-68F5D8873BF6}" destId="{87B10E3B-E761-4CF4-8F20-AE5025492BC7}" srcOrd="1" destOrd="0" presId="urn:microsoft.com/office/officeart/2005/8/layout/bProcess3"/>
    <dgm:cxn modelId="{06B1C842-47E7-425D-A71B-C863DC789779}" type="presOf" srcId="{9865C474-3CD5-4715-9DCE-FD4195B7D1A4}" destId="{BBA9DBEF-71C3-4F7E-BF68-739221A36D60}" srcOrd="1" destOrd="0" presId="urn:microsoft.com/office/officeart/2005/8/layout/bProcess3"/>
    <dgm:cxn modelId="{637E4564-A6EB-4C19-A6C3-A25136B01AE4}" type="presOf" srcId="{70ADF3D1-ADEE-431A-93BA-0047736828DC}" destId="{3761877F-AC08-450C-9515-BC4982EBE4C8}" srcOrd="1" destOrd="0" presId="urn:microsoft.com/office/officeart/2005/8/layout/bProcess3"/>
    <dgm:cxn modelId="{F7BA0345-4D04-40E5-A3B0-406CE581F2C6}" srcId="{728D83B2-E6B9-433E-8869-0D8CCB830F03}" destId="{E0A4CAF7-DD3E-47AC-8EF6-EF133D43CF0B}" srcOrd="12" destOrd="0" parTransId="{3028E53A-DD7B-42D3-853B-9946966119C8}" sibTransId="{2793965A-8CED-44B5-8D98-2A8184EC356F}"/>
    <dgm:cxn modelId="{26589D49-AB49-4837-8BF9-128757780096}" type="presOf" srcId="{633D25A6-500B-4B96-B8DB-8A6557EF7E22}" destId="{270812D9-5FD6-425D-99F2-D7EA7E6893E2}" srcOrd="1" destOrd="0" presId="urn:microsoft.com/office/officeart/2005/8/layout/bProcess3"/>
    <dgm:cxn modelId="{1BCB4C4A-CE67-4F13-A6C1-AFECD7272BB7}" type="presOf" srcId="{633D25A6-500B-4B96-B8DB-8A6557EF7E22}" destId="{B51154D3-A276-4E81-B136-A7092C069899}" srcOrd="0" destOrd="0" presId="urn:microsoft.com/office/officeart/2005/8/layout/bProcess3"/>
    <dgm:cxn modelId="{1FF2EF55-9101-4FAC-90B8-DABB4C6C1EB6}" type="presOf" srcId="{5D9C28CB-E831-4E29-BE89-E7F430F1A48C}" destId="{AB243101-588D-4BCD-8950-A43E850499D9}" srcOrd="1" destOrd="0" presId="urn:microsoft.com/office/officeart/2005/8/layout/bProcess3"/>
    <dgm:cxn modelId="{D07B4F76-9188-4FD9-9399-4852FD097AAB}" srcId="{728D83B2-E6B9-433E-8869-0D8CCB830F03}" destId="{6088FBB5-BF2C-4EDF-86E0-35F08CAB8009}" srcOrd="2" destOrd="0" parTransId="{04203ED2-3417-4DF2-839E-C61F8656272A}" sibTransId="{9865C474-3CD5-4715-9DCE-FD4195B7D1A4}"/>
    <dgm:cxn modelId="{2EE24C79-FF98-4A75-805D-C3EA69DBA231}" type="presOf" srcId="{C44C3DCD-A5F4-49F6-AF0D-5ACBB28C987A}" destId="{26D65554-4951-4E46-A5E7-404DE1FECFEF}" srcOrd="0" destOrd="0" presId="urn:microsoft.com/office/officeart/2005/8/layout/bProcess3"/>
    <dgm:cxn modelId="{87CDBA59-2CB9-4F71-B0B1-BCFEA5B493CE}" type="presOf" srcId="{5D9C28CB-E831-4E29-BE89-E7F430F1A48C}" destId="{5395EFCF-5FF6-4097-A473-DCA6F5EBE0D0}" srcOrd="0" destOrd="0" presId="urn:microsoft.com/office/officeart/2005/8/layout/bProcess3"/>
    <dgm:cxn modelId="{57B24C7B-5743-4910-8721-B973D0D863E0}" type="presOf" srcId="{E53F802E-B88C-4B3D-AE73-4143BC4C6CA3}" destId="{14BA37BE-C29F-4A3C-BDED-134093722E35}" srcOrd="0" destOrd="0" presId="urn:microsoft.com/office/officeart/2005/8/layout/bProcess3"/>
    <dgm:cxn modelId="{8BEB577B-D4CE-4E9E-8A46-9BE1DCAAE682}" srcId="{728D83B2-E6B9-433E-8869-0D8CCB830F03}" destId="{2CF186DD-BBC7-4BA5-BD6A-656FC8FC6E9E}" srcOrd="14" destOrd="0" parTransId="{92EDFA26-B341-4837-9782-AB18650D50CB}" sibTransId="{DE3F2D27-B8A7-4C69-A3A5-B12CF1BCA77C}"/>
    <dgm:cxn modelId="{98E2D17B-107C-4B75-8A93-935E9F7FBD85}" srcId="{728D83B2-E6B9-433E-8869-0D8CCB830F03}" destId="{1F93F7A1-ACC8-4B40-8E37-D9A4528B3A2E}" srcOrd="11" destOrd="0" parTransId="{77A0FFFD-3562-48F6-9BEC-B9E289A6CD3F}" sibTransId="{633D25A6-500B-4B96-B8DB-8A6557EF7E22}"/>
    <dgm:cxn modelId="{21333D7C-333C-47CE-BD70-AF7AF4F6EC59}" type="presOf" srcId="{DFB6552A-E37B-46C9-AC96-A93F5F15C6CC}" destId="{C588390C-1E78-484C-A678-0D523FEBE1AB}" srcOrd="1" destOrd="0" presId="urn:microsoft.com/office/officeart/2005/8/layout/bProcess3"/>
    <dgm:cxn modelId="{F6A4D680-D67C-4C37-99C6-922BD2EAEBB7}" srcId="{728D83B2-E6B9-433E-8869-0D8CCB830F03}" destId="{CB85F118-CD54-4CCD-8E50-167002F6859B}" srcOrd="13" destOrd="0" parTransId="{3C70682A-B1E7-4608-9A77-42C11F7EC987}" sibTransId="{897DFFAE-ACB8-4E86-A51A-9F66F2D6A8BF}"/>
    <dgm:cxn modelId="{57939A87-286B-4DD0-B6C7-AF9BC960CBAB}" type="presOf" srcId="{DE3F2D27-B8A7-4C69-A3A5-B12CF1BCA77C}" destId="{E88DA51F-E077-4A70-979C-3A7607C3973C}" srcOrd="1" destOrd="0" presId="urn:microsoft.com/office/officeart/2005/8/layout/bProcess3"/>
    <dgm:cxn modelId="{987EF988-9146-4B09-B62A-2060825DE933}" type="presOf" srcId="{DE3F2D27-B8A7-4C69-A3A5-B12CF1BCA77C}" destId="{09FF7F23-B810-437E-9895-54063892C992}" srcOrd="0" destOrd="0" presId="urn:microsoft.com/office/officeart/2005/8/layout/bProcess3"/>
    <dgm:cxn modelId="{B4923A89-7FB3-44C7-AE76-874AF64649A2}" type="presOf" srcId="{7A0C7F5C-E2D8-4881-902A-514DFEEFEAE8}" destId="{FA59E97B-4AED-494D-8CF4-ECD6AEFA7372}" srcOrd="0" destOrd="0" presId="urn:microsoft.com/office/officeart/2005/8/layout/bProcess3"/>
    <dgm:cxn modelId="{1713218D-5F19-41B5-B8CA-9647FB4D9452}" srcId="{728D83B2-E6B9-433E-8869-0D8CCB830F03}" destId="{584C1A73-DF1D-41A2-B88D-1A80DD0A8218}" srcOrd="8" destOrd="0" parTransId="{4A105321-B062-49CC-8342-7E53D9A1F64E}" sibTransId="{EE1ADF64-62B9-499E-ABE4-08A5931275CF}"/>
    <dgm:cxn modelId="{8B52949E-A9B2-44AB-A50E-C10CCEDF47CA}" srcId="{728D83B2-E6B9-433E-8869-0D8CCB830F03}" destId="{8036A257-5DD2-432D-B783-A4BACFBE8B29}" srcOrd="6" destOrd="0" parTransId="{384879E2-D541-4EF6-A158-9D45839DB944}" sibTransId="{CAFE1C87-7702-40BA-A0C6-7E8E192C0130}"/>
    <dgm:cxn modelId="{30568DA2-94CE-4490-A9A7-6C9212D43E92}" srcId="{728D83B2-E6B9-433E-8869-0D8CCB830F03}" destId="{DD780F0F-66AE-423D-96DC-B8CCC9067A48}" srcOrd="10" destOrd="0" parTransId="{AF279A2F-8913-4CBC-97F7-E83982ECE08C}" sibTransId="{E000F71B-0FBA-4389-82A4-68F5D8873BF6}"/>
    <dgm:cxn modelId="{13A692A3-8661-4D9F-A37F-B3C21303D1EA}" type="presOf" srcId="{C11282AE-48AF-4130-98AB-D667953BA614}" destId="{BC82A3DA-539C-4F2B-931E-AA4DF7D27BA5}" srcOrd="0" destOrd="0" presId="urn:microsoft.com/office/officeart/2005/8/layout/bProcess3"/>
    <dgm:cxn modelId="{789B94A3-175F-4A68-9E0F-0C1BEC9AAC5D}" type="presOf" srcId="{584C1A73-DF1D-41A2-B88D-1A80DD0A8218}" destId="{97CC644F-F5B5-4D1A-9F74-96EB2D390221}" srcOrd="0" destOrd="0" presId="urn:microsoft.com/office/officeart/2005/8/layout/bProcess3"/>
    <dgm:cxn modelId="{74216EA5-4270-4CFB-BAA0-BECA426D3A54}" type="presOf" srcId="{BE68B073-66E3-4B72-A945-363B61E04D69}" destId="{81B0AB86-011F-4013-B311-CB2513271F79}" srcOrd="1" destOrd="0" presId="urn:microsoft.com/office/officeart/2005/8/layout/bProcess3"/>
    <dgm:cxn modelId="{E5C207AC-7F75-4061-A019-103BC219B48B}" type="presOf" srcId="{2CF186DD-BBC7-4BA5-BD6A-656FC8FC6E9E}" destId="{2FCA8A4B-30B1-43C7-BE1F-E4F6743DE980}" srcOrd="0" destOrd="0" presId="urn:microsoft.com/office/officeart/2005/8/layout/bProcess3"/>
    <dgm:cxn modelId="{50397EB0-250B-48C1-8B99-2F3C687751F1}" type="presOf" srcId="{70ADF3D1-ADEE-431A-93BA-0047736828DC}" destId="{110F484B-1FB3-4029-A2E9-654479DDBC72}" srcOrd="0" destOrd="0" presId="urn:microsoft.com/office/officeart/2005/8/layout/bProcess3"/>
    <dgm:cxn modelId="{7C25BAB3-B372-43F6-A3D8-A26557645242}" type="presOf" srcId="{DFB6552A-E37B-46C9-AC96-A93F5F15C6CC}" destId="{14170E8F-0708-453D-AC27-E0C7DAB21E57}" srcOrd="0" destOrd="0" presId="urn:microsoft.com/office/officeart/2005/8/layout/bProcess3"/>
    <dgm:cxn modelId="{0E4149B9-5FFC-4CEE-A112-A02801E8F897}" type="presOf" srcId="{C44C3DCD-A5F4-49F6-AF0D-5ACBB28C987A}" destId="{E2B85C49-FD22-4C6D-BA26-852FB3A31AFE}" srcOrd="1" destOrd="0" presId="urn:microsoft.com/office/officeart/2005/8/layout/bProcess3"/>
    <dgm:cxn modelId="{30074DBB-5882-49FF-929F-460EADDFC3C3}" srcId="{728D83B2-E6B9-433E-8869-0D8CCB830F03}" destId="{623CAFE5-09D7-4C13-8B00-3D3329BBDB07}" srcOrd="0" destOrd="0" parTransId="{32C69C21-091A-4C4C-AB14-8D84D68D6CA0}" sibTransId="{BE68B073-66E3-4B72-A945-363B61E04D69}"/>
    <dgm:cxn modelId="{E4E874BF-42ED-4D8E-B1C0-ACA1C164F426}" srcId="{728D83B2-E6B9-433E-8869-0D8CCB830F03}" destId="{7A0C7F5C-E2D8-4881-902A-514DFEEFEAE8}" srcOrd="3" destOrd="0" parTransId="{1A77AD97-5AAD-4DF9-9ECE-235EA66C0A50}" sibTransId="{C44C3DCD-A5F4-49F6-AF0D-5ACBB28C987A}"/>
    <dgm:cxn modelId="{F467EDC3-A925-489A-AFA8-07358D4FBB5A}" type="presOf" srcId="{623CAFE5-09D7-4C13-8B00-3D3329BBDB07}" destId="{12D0CF42-40ED-4EB7-A6D6-9A775B081378}" srcOrd="0" destOrd="0" presId="urn:microsoft.com/office/officeart/2005/8/layout/bProcess3"/>
    <dgm:cxn modelId="{C72847C4-C30D-4A31-978E-6D7FFB4ADF90}" type="presOf" srcId="{1F93F7A1-ACC8-4B40-8E37-D9A4528B3A2E}" destId="{4E4C5E80-D551-47D0-BE62-9CE909925760}" srcOrd="0" destOrd="0" presId="urn:microsoft.com/office/officeart/2005/8/layout/bProcess3"/>
    <dgm:cxn modelId="{299BC1C4-8F80-4D28-951D-112DC703CDA3}" type="presOf" srcId="{E000F71B-0FBA-4389-82A4-68F5D8873BF6}" destId="{D44683A5-EE19-4F9A-855D-9FDC080F3E31}" srcOrd="0" destOrd="0" presId="urn:microsoft.com/office/officeart/2005/8/layout/bProcess3"/>
    <dgm:cxn modelId="{72FEC1CD-E2E4-4227-BC55-3B963168656B}" srcId="{728D83B2-E6B9-433E-8869-0D8CCB830F03}" destId="{9C29FCD8-BCDB-4E4B-9886-484413CBACEC}" srcOrd="5" destOrd="0" parTransId="{1D4D4087-54FE-4AD6-B705-9DCFAD0F74CD}" sibTransId="{DFB6552A-E37B-46C9-AC96-A93F5F15C6CC}"/>
    <dgm:cxn modelId="{B36739D1-D78D-4EBD-9AE8-8AC46002CC37}" type="presOf" srcId="{EE1ADF64-62B9-499E-ABE4-08A5931275CF}" destId="{61053674-EA40-466C-BB16-BBEEA7C9CEBF}" srcOrd="1" destOrd="0" presId="urn:microsoft.com/office/officeart/2005/8/layout/bProcess3"/>
    <dgm:cxn modelId="{953FFFDD-1DE2-4EA7-BCED-D838325CA965}" type="presOf" srcId="{E53F802E-B88C-4B3D-AE73-4143BC4C6CA3}" destId="{7C8BCB78-DACD-4E3F-88AD-1E3D4FAC6A3D}" srcOrd="1" destOrd="0" presId="urn:microsoft.com/office/officeart/2005/8/layout/bProcess3"/>
    <dgm:cxn modelId="{12B03CE3-3DB2-46E8-BB34-292772AC212D}" type="presOf" srcId="{EE1ADF64-62B9-499E-ABE4-08A5931275CF}" destId="{DD28352D-757B-4214-A52B-F1C5F4DF74F2}" srcOrd="0" destOrd="0" presId="urn:microsoft.com/office/officeart/2005/8/layout/bProcess3"/>
    <dgm:cxn modelId="{3ED2EDE3-9173-4B11-B5A7-3E3EEC57BB31}" srcId="{728D83B2-E6B9-433E-8869-0D8CCB830F03}" destId="{EFE4CAB3-DFB2-44FD-BC8F-D43C109A13E1}" srcOrd="7" destOrd="0" parTransId="{37EEBA7F-10E6-442F-A744-F505319878DD}" sibTransId="{E53F802E-B88C-4B3D-AE73-4143BC4C6CA3}"/>
    <dgm:cxn modelId="{573BFEEC-96E9-4312-A18C-88521C28E9B4}" type="presOf" srcId="{2793965A-8CED-44B5-8D98-2A8184EC356F}" destId="{F2A16CFC-5F56-4A2B-9798-7686B6630973}" srcOrd="1" destOrd="0" presId="urn:microsoft.com/office/officeart/2005/8/layout/bProcess3"/>
    <dgm:cxn modelId="{3F0E72F2-1A80-47C8-9D4B-E9AA029E51F8}" type="presOf" srcId="{6C38FB12-CDE5-4B7C-852F-12B65BE1F2E2}" destId="{AB972E36-4240-4AFD-B8BB-938AAD78BF67}" srcOrd="0" destOrd="0" presId="urn:microsoft.com/office/officeart/2005/8/layout/bProcess3"/>
    <dgm:cxn modelId="{AE15B1F3-136E-42A1-B023-D304FDA22270}" type="presOf" srcId="{CB85F118-CD54-4CCD-8E50-167002F6859B}" destId="{08BDFC76-E05F-4709-B52E-30C655177E5F}" srcOrd="0" destOrd="0" presId="urn:microsoft.com/office/officeart/2005/8/layout/bProcess3"/>
    <dgm:cxn modelId="{C915AEAD-DCD0-4AA9-8308-3DB263131121}" type="presParOf" srcId="{00EE3665-7D6D-4492-8E46-6E023BFBEFEB}" destId="{12D0CF42-40ED-4EB7-A6D6-9A775B081378}" srcOrd="0" destOrd="0" presId="urn:microsoft.com/office/officeart/2005/8/layout/bProcess3"/>
    <dgm:cxn modelId="{211DF3AD-FE9C-4932-A5D6-F212DEB792C4}" type="presParOf" srcId="{00EE3665-7D6D-4492-8E46-6E023BFBEFEB}" destId="{0338B837-7CC6-4EEE-91C1-033649883D0E}" srcOrd="1" destOrd="0" presId="urn:microsoft.com/office/officeart/2005/8/layout/bProcess3"/>
    <dgm:cxn modelId="{C1BA6076-146C-4D30-875D-B4AB20FF91BF}" type="presParOf" srcId="{0338B837-7CC6-4EEE-91C1-033649883D0E}" destId="{81B0AB86-011F-4013-B311-CB2513271F79}" srcOrd="0" destOrd="0" presId="urn:microsoft.com/office/officeart/2005/8/layout/bProcess3"/>
    <dgm:cxn modelId="{FB0581BF-9A86-44DC-93BE-BA00058A5BA8}" type="presParOf" srcId="{00EE3665-7D6D-4492-8E46-6E023BFBEFEB}" destId="{1171C35F-FD4E-4B21-B645-888E471D8A51}" srcOrd="2" destOrd="0" presId="urn:microsoft.com/office/officeart/2005/8/layout/bProcess3"/>
    <dgm:cxn modelId="{F14A6259-A5A8-43EC-9AD0-EB31AC84D141}" type="presParOf" srcId="{00EE3665-7D6D-4492-8E46-6E023BFBEFEB}" destId="{AB972E36-4240-4AFD-B8BB-938AAD78BF67}" srcOrd="3" destOrd="0" presId="urn:microsoft.com/office/officeart/2005/8/layout/bProcess3"/>
    <dgm:cxn modelId="{5F9EE7A9-0B66-4AA1-8473-1DC77CB37CC7}" type="presParOf" srcId="{AB972E36-4240-4AFD-B8BB-938AAD78BF67}" destId="{40C8BFF7-B953-466A-B968-FD7A88316F68}" srcOrd="0" destOrd="0" presId="urn:microsoft.com/office/officeart/2005/8/layout/bProcess3"/>
    <dgm:cxn modelId="{30C7CB35-D481-404A-8C92-F7ABD43A5597}" type="presParOf" srcId="{00EE3665-7D6D-4492-8E46-6E023BFBEFEB}" destId="{B5A5CD36-F67D-4032-A83D-6A7CC0AC7E5C}" srcOrd="4" destOrd="0" presId="urn:microsoft.com/office/officeart/2005/8/layout/bProcess3"/>
    <dgm:cxn modelId="{18A4B778-0E34-42A0-8930-DD6007870231}" type="presParOf" srcId="{00EE3665-7D6D-4492-8E46-6E023BFBEFEB}" destId="{24FAE0C7-A7D3-4AC9-81FB-43B071E78328}" srcOrd="5" destOrd="0" presId="urn:microsoft.com/office/officeart/2005/8/layout/bProcess3"/>
    <dgm:cxn modelId="{79D06FCE-3021-47DF-95CB-1DD3E2EB62D1}" type="presParOf" srcId="{24FAE0C7-A7D3-4AC9-81FB-43B071E78328}" destId="{BBA9DBEF-71C3-4F7E-BF68-739221A36D60}" srcOrd="0" destOrd="0" presId="urn:microsoft.com/office/officeart/2005/8/layout/bProcess3"/>
    <dgm:cxn modelId="{1F1D6EB9-007A-4A4B-944B-22A6361F8B44}" type="presParOf" srcId="{00EE3665-7D6D-4492-8E46-6E023BFBEFEB}" destId="{FA59E97B-4AED-494D-8CF4-ECD6AEFA7372}" srcOrd="6" destOrd="0" presId="urn:microsoft.com/office/officeart/2005/8/layout/bProcess3"/>
    <dgm:cxn modelId="{FF0410FB-00C6-4D45-A515-D8899B0CB5B7}" type="presParOf" srcId="{00EE3665-7D6D-4492-8E46-6E023BFBEFEB}" destId="{26D65554-4951-4E46-A5E7-404DE1FECFEF}" srcOrd="7" destOrd="0" presId="urn:microsoft.com/office/officeart/2005/8/layout/bProcess3"/>
    <dgm:cxn modelId="{DE8A181A-D9E5-4337-8AD3-B7AFDD0FCA5E}" type="presParOf" srcId="{26D65554-4951-4E46-A5E7-404DE1FECFEF}" destId="{E2B85C49-FD22-4C6D-BA26-852FB3A31AFE}" srcOrd="0" destOrd="0" presId="urn:microsoft.com/office/officeart/2005/8/layout/bProcess3"/>
    <dgm:cxn modelId="{CF4D165D-90F5-4B41-B908-F192EA6AD237}" type="presParOf" srcId="{00EE3665-7D6D-4492-8E46-6E023BFBEFEB}" destId="{B206FC3E-7D48-4B0C-A5B4-24CCE57DBC9C}" srcOrd="8" destOrd="0" presId="urn:microsoft.com/office/officeart/2005/8/layout/bProcess3"/>
    <dgm:cxn modelId="{08482650-B458-41BD-98F5-0609BE9CEF34}" type="presParOf" srcId="{00EE3665-7D6D-4492-8E46-6E023BFBEFEB}" destId="{5395EFCF-5FF6-4097-A473-DCA6F5EBE0D0}" srcOrd="9" destOrd="0" presId="urn:microsoft.com/office/officeart/2005/8/layout/bProcess3"/>
    <dgm:cxn modelId="{87A06CEF-4689-45EA-BCC7-D8A77D96DF53}" type="presParOf" srcId="{5395EFCF-5FF6-4097-A473-DCA6F5EBE0D0}" destId="{AB243101-588D-4BCD-8950-A43E850499D9}" srcOrd="0" destOrd="0" presId="urn:microsoft.com/office/officeart/2005/8/layout/bProcess3"/>
    <dgm:cxn modelId="{2A1E6E26-86CD-4935-88A3-9D02C9CD27F4}" type="presParOf" srcId="{00EE3665-7D6D-4492-8E46-6E023BFBEFEB}" destId="{A0EA6973-0738-49CC-802E-B5086BBDB91D}" srcOrd="10" destOrd="0" presId="urn:microsoft.com/office/officeart/2005/8/layout/bProcess3"/>
    <dgm:cxn modelId="{49BD9735-16A2-46C0-9400-E903AC635049}" type="presParOf" srcId="{00EE3665-7D6D-4492-8E46-6E023BFBEFEB}" destId="{14170E8F-0708-453D-AC27-E0C7DAB21E57}" srcOrd="11" destOrd="0" presId="urn:microsoft.com/office/officeart/2005/8/layout/bProcess3"/>
    <dgm:cxn modelId="{739A5582-A22E-406E-9EC6-53D75162AFF1}" type="presParOf" srcId="{14170E8F-0708-453D-AC27-E0C7DAB21E57}" destId="{C588390C-1E78-484C-A678-0D523FEBE1AB}" srcOrd="0" destOrd="0" presId="urn:microsoft.com/office/officeart/2005/8/layout/bProcess3"/>
    <dgm:cxn modelId="{9E13EA75-F6FF-44B6-8810-08CC4BF5C165}" type="presParOf" srcId="{00EE3665-7D6D-4492-8E46-6E023BFBEFEB}" destId="{A16CDB3C-3B3C-4A95-8E3F-C87CE2A9DE7D}" srcOrd="12" destOrd="0" presId="urn:microsoft.com/office/officeart/2005/8/layout/bProcess3"/>
    <dgm:cxn modelId="{9AED85CF-8900-409C-9B77-D1C56B692AF2}" type="presParOf" srcId="{00EE3665-7D6D-4492-8E46-6E023BFBEFEB}" destId="{A36D38E5-25F2-414E-93C2-5E98DFE00005}" srcOrd="13" destOrd="0" presId="urn:microsoft.com/office/officeart/2005/8/layout/bProcess3"/>
    <dgm:cxn modelId="{AD8CCFF2-E282-4CFA-A985-56358AF2DFE5}" type="presParOf" srcId="{A36D38E5-25F2-414E-93C2-5E98DFE00005}" destId="{F190AD70-4B48-4CAD-8A95-6E160D98F844}" srcOrd="0" destOrd="0" presId="urn:microsoft.com/office/officeart/2005/8/layout/bProcess3"/>
    <dgm:cxn modelId="{CED6E804-D0EA-46CB-A524-8B9E1E5F504C}" type="presParOf" srcId="{00EE3665-7D6D-4492-8E46-6E023BFBEFEB}" destId="{9EF09673-4694-44B2-870D-1BF2E838F68C}" srcOrd="14" destOrd="0" presId="urn:microsoft.com/office/officeart/2005/8/layout/bProcess3"/>
    <dgm:cxn modelId="{E7F87786-6F47-47CF-890C-37025EF3E854}" type="presParOf" srcId="{00EE3665-7D6D-4492-8E46-6E023BFBEFEB}" destId="{14BA37BE-C29F-4A3C-BDED-134093722E35}" srcOrd="15" destOrd="0" presId="urn:microsoft.com/office/officeart/2005/8/layout/bProcess3"/>
    <dgm:cxn modelId="{C4DEF511-5924-403C-810E-6C2C6B85F808}" type="presParOf" srcId="{14BA37BE-C29F-4A3C-BDED-134093722E35}" destId="{7C8BCB78-DACD-4E3F-88AD-1E3D4FAC6A3D}" srcOrd="0" destOrd="0" presId="urn:microsoft.com/office/officeart/2005/8/layout/bProcess3"/>
    <dgm:cxn modelId="{FA3C1175-5378-4208-BB50-D0A230BB3D91}" type="presParOf" srcId="{00EE3665-7D6D-4492-8E46-6E023BFBEFEB}" destId="{97CC644F-F5B5-4D1A-9F74-96EB2D390221}" srcOrd="16" destOrd="0" presId="urn:microsoft.com/office/officeart/2005/8/layout/bProcess3"/>
    <dgm:cxn modelId="{7345DD88-6B98-4B08-8E30-2B5ECB1496DD}" type="presParOf" srcId="{00EE3665-7D6D-4492-8E46-6E023BFBEFEB}" destId="{DD28352D-757B-4214-A52B-F1C5F4DF74F2}" srcOrd="17" destOrd="0" presId="urn:microsoft.com/office/officeart/2005/8/layout/bProcess3"/>
    <dgm:cxn modelId="{92252EFB-08E8-4486-84EC-99C654114E0A}" type="presParOf" srcId="{DD28352D-757B-4214-A52B-F1C5F4DF74F2}" destId="{61053674-EA40-466C-BB16-BBEEA7C9CEBF}" srcOrd="0" destOrd="0" presId="urn:microsoft.com/office/officeart/2005/8/layout/bProcess3"/>
    <dgm:cxn modelId="{046C5974-644E-4A45-89C0-CAEAD84414E6}" type="presParOf" srcId="{00EE3665-7D6D-4492-8E46-6E023BFBEFEB}" destId="{BC82A3DA-539C-4F2B-931E-AA4DF7D27BA5}" srcOrd="18" destOrd="0" presId="urn:microsoft.com/office/officeart/2005/8/layout/bProcess3"/>
    <dgm:cxn modelId="{2BF0187D-F288-49F6-808F-9B3A28190D0A}" type="presParOf" srcId="{00EE3665-7D6D-4492-8E46-6E023BFBEFEB}" destId="{110F484B-1FB3-4029-A2E9-654479DDBC72}" srcOrd="19" destOrd="0" presId="urn:microsoft.com/office/officeart/2005/8/layout/bProcess3"/>
    <dgm:cxn modelId="{DD65854F-C7E0-461C-8439-BC92E0BB41EF}" type="presParOf" srcId="{110F484B-1FB3-4029-A2E9-654479DDBC72}" destId="{3761877F-AC08-450C-9515-BC4982EBE4C8}" srcOrd="0" destOrd="0" presId="urn:microsoft.com/office/officeart/2005/8/layout/bProcess3"/>
    <dgm:cxn modelId="{13DE9C4C-A158-486C-8D5C-F7D86E6F0CD1}" type="presParOf" srcId="{00EE3665-7D6D-4492-8E46-6E023BFBEFEB}" destId="{D5600807-8F7F-40A6-9DDE-1C47F7B9FE70}" srcOrd="20" destOrd="0" presId="urn:microsoft.com/office/officeart/2005/8/layout/bProcess3"/>
    <dgm:cxn modelId="{BCD0BDD1-DA84-447B-BAFD-95B1F02C8016}" type="presParOf" srcId="{00EE3665-7D6D-4492-8E46-6E023BFBEFEB}" destId="{D44683A5-EE19-4F9A-855D-9FDC080F3E31}" srcOrd="21" destOrd="0" presId="urn:microsoft.com/office/officeart/2005/8/layout/bProcess3"/>
    <dgm:cxn modelId="{4BAD3492-5756-42B9-B713-2498AC94CA80}" type="presParOf" srcId="{D44683A5-EE19-4F9A-855D-9FDC080F3E31}" destId="{87B10E3B-E761-4CF4-8F20-AE5025492BC7}" srcOrd="0" destOrd="0" presId="urn:microsoft.com/office/officeart/2005/8/layout/bProcess3"/>
    <dgm:cxn modelId="{B1162622-1A99-41F9-B73C-F28B7E75C23E}" type="presParOf" srcId="{00EE3665-7D6D-4492-8E46-6E023BFBEFEB}" destId="{4E4C5E80-D551-47D0-BE62-9CE909925760}" srcOrd="22" destOrd="0" presId="urn:microsoft.com/office/officeart/2005/8/layout/bProcess3"/>
    <dgm:cxn modelId="{BE0B0C68-A91D-44B9-911C-85EED14BC274}" type="presParOf" srcId="{00EE3665-7D6D-4492-8E46-6E023BFBEFEB}" destId="{B51154D3-A276-4E81-B136-A7092C069899}" srcOrd="23" destOrd="0" presId="urn:microsoft.com/office/officeart/2005/8/layout/bProcess3"/>
    <dgm:cxn modelId="{056A232F-CF47-4BBF-8FDE-FA1B59B081D6}" type="presParOf" srcId="{B51154D3-A276-4E81-B136-A7092C069899}" destId="{270812D9-5FD6-425D-99F2-D7EA7E6893E2}" srcOrd="0" destOrd="0" presId="urn:microsoft.com/office/officeart/2005/8/layout/bProcess3"/>
    <dgm:cxn modelId="{5E0B7C15-1F16-4747-BB0A-5D0C61F49797}" type="presParOf" srcId="{00EE3665-7D6D-4492-8E46-6E023BFBEFEB}" destId="{24BC714F-FF4D-4307-ADF3-492ADD094236}" srcOrd="24" destOrd="0" presId="urn:microsoft.com/office/officeart/2005/8/layout/bProcess3"/>
    <dgm:cxn modelId="{09DAFB0B-A968-4D64-AEF8-D0B2D7C4A614}" type="presParOf" srcId="{00EE3665-7D6D-4492-8E46-6E023BFBEFEB}" destId="{2B11D766-D3F1-4A88-9830-D6D733A1C6F1}" srcOrd="25" destOrd="0" presId="urn:microsoft.com/office/officeart/2005/8/layout/bProcess3"/>
    <dgm:cxn modelId="{0084555C-4DD6-43C6-B869-C5E85204AD93}" type="presParOf" srcId="{2B11D766-D3F1-4A88-9830-D6D733A1C6F1}" destId="{F2A16CFC-5F56-4A2B-9798-7686B6630973}" srcOrd="0" destOrd="0" presId="urn:microsoft.com/office/officeart/2005/8/layout/bProcess3"/>
    <dgm:cxn modelId="{8EB66A25-2392-410C-9B43-484DF7AEB19F}" type="presParOf" srcId="{00EE3665-7D6D-4492-8E46-6E023BFBEFEB}" destId="{08BDFC76-E05F-4709-B52E-30C655177E5F}" srcOrd="26" destOrd="0" presId="urn:microsoft.com/office/officeart/2005/8/layout/bProcess3"/>
    <dgm:cxn modelId="{ED91A685-CA9D-47D9-935D-B9F76F4778FC}" type="presParOf" srcId="{00EE3665-7D6D-4492-8E46-6E023BFBEFEB}" destId="{B34F1EBC-F3A7-4374-96D8-8380A7A4CFDB}" srcOrd="27" destOrd="0" presId="urn:microsoft.com/office/officeart/2005/8/layout/bProcess3"/>
    <dgm:cxn modelId="{FDEA0EDE-CBC9-454C-8CC2-39486274F1D9}" type="presParOf" srcId="{B34F1EBC-F3A7-4374-96D8-8380A7A4CFDB}" destId="{BA86D842-357A-4D27-ABF1-D5A370156778}" srcOrd="0" destOrd="0" presId="urn:microsoft.com/office/officeart/2005/8/layout/bProcess3"/>
    <dgm:cxn modelId="{22DA6078-C7BA-4440-A783-C8F7D663DCCE}" type="presParOf" srcId="{00EE3665-7D6D-4492-8E46-6E023BFBEFEB}" destId="{2FCA8A4B-30B1-43C7-BE1F-E4F6743DE980}" srcOrd="28" destOrd="0" presId="urn:microsoft.com/office/officeart/2005/8/layout/bProcess3"/>
    <dgm:cxn modelId="{E67332A6-B2C0-4DE7-8BB1-768C7C4D3603}" type="presParOf" srcId="{00EE3665-7D6D-4492-8E46-6E023BFBEFEB}" destId="{09FF7F23-B810-437E-9895-54063892C992}" srcOrd="29" destOrd="0" presId="urn:microsoft.com/office/officeart/2005/8/layout/bProcess3"/>
    <dgm:cxn modelId="{9B509C87-10B9-409D-8C57-727093A5BE92}" type="presParOf" srcId="{09FF7F23-B810-437E-9895-54063892C992}" destId="{E88DA51F-E077-4A70-979C-3A7607C3973C}" srcOrd="0" destOrd="0" presId="urn:microsoft.com/office/officeart/2005/8/layout/bProcess3"/>
    <dgm:cxn modelId="{5D1FA169-6A12-4BF6-871A-C142112EBEBA}" type="presParOf" srcId="{00EE3665-7D6D-4492-8E46-6E023BFBEFEB}" destId="{79F9AB5E-E9A0-45DD-9B62-16B59D40D2BD}" srcOrd="30" destOrd="0" presId="urn:microsoft.com/office/officeart/2005/8/layout/bProcess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FB0A027-DAA9-417C-ACD5-FB81F6111DD7}" type="doc">
      <dgm:prSet loTypeId="urn:microsoft.com/office/officeart/2005/8/layout/bProcess3" loCatId="process" qsTypeId="urn:microsoft.com/office/officeart/2005/8/quickstyle/simple1#2" qsCatId="simple" csTypeId="urn:microsoft.com/office/officeart/2005/8/colors/accent3_2" csCatId="accent3" phldr="1"/>
      <dgm:spPr/>
      <dgm:t>
        <a:bodyPr/>
        <a:lstStyle/>
        <a:p>
          <a:endParaRPr lang="en-US"/>
        </a:p>
      </dgm:t>
    </dgm:pt>
    <dgm:pt modelId="{F025FAB0-4C44-406E-9802-3B645741DA86}">
      <dgm:prSet phldrT="[Text]" custT="1"/>
      <dgm:spPr/>
      <dgm:t>
        <a:bodyPr/>
        <a:lstStyle/>
        <a:p>
          <a:r>
            <a:rPr lang="en-US" sz="1800"/>
            <a:t>In [April/May], conduct initial Risk Assessment for the fiscal year beginning in July </a:t>
          </a:r>
        </a:p>
      </dgm:t>
    </dgm:pt>
    <dgm:pt modelId="{E57D0F17-366E-42A8-AC18-B14D58421D47}" type="parTrans" cxnId="{E2B4B5BA-AFCD-4D03-94BD-02C65F8C78B0}">
      <dgm:prSet/>
      <dgm:spPr/>
      <dgm:t>
        <a:bodyPr/>
        <a:lstStyle/>
        <a:p>
          <a:endParaRPr lang="en-US" sz="2400"/>
        </a:p>
      </dgm:t>
    </dgm:pt>
    <dgm:pt modelId="{CC1266F1-5A7E-4F9A-9BE6-38E21CFABCDE}" type="sibTrans" cxnId="{E2B4B5BA-AFCD-4D03-94BD-02C65F8C78B0}">
      <dgm:prSet custT="1"/>
      <dgm:spPr/>
      <dgm:t>
        <a:bodyPr/>
        <a:lstStyle/>
        <a:p>
          <a:endParaRPr lang="en-US" sz="700"/>
        </a:p>
      </dgm:t>
    </dgm:pt>
    <dgm:pt modelId="{410872A9-C005-487B-814F-F3A8B3D8287B}">
      <dgm:prSet phldrT="[Text]" custT="1"/>
      <dgm:spPr/>
      <dgm:t>
        <a:bodyPr/>
        <a:lstStyle/>
        <a:p>
          <a:r>
            <a:rPr lang="en-US" sz="1800"/>
            <a:t>Obtain approval of the risk assessment and monitoring plan</a:t>
          </a:r>
        </a:p>
      </dgm:t>
    </dgm:pt>
    <dgm:pt modelId="{629681E5-6A09-4DA1-8736-0C4146B10868}" type="parTrans" cxnId="{8B432017-8754-47D8-98AC-B28DE053AB08}">
      <dgm:prSet/>
      <dgm:spPr/>
      <dgm:t>
        <a:bodyPr/>
        <a:lstStyle/>
        <a:p>
          <a:endParaRPr lang="en-US" sz="2400"/>
        </a:p>
      </dgm:t>
    </dgm:pt>
    <dgm:pt modelId="{257C6A83-494F-45FA-A2E1-BF9BFB9F249C}" type="sibTrans" cxnId="{8B432017-8754-47D8-98AC-B28DE053AB08}">
      <dgm:prSet custT="1"/>
      <dgm:spPr/>
      <dgm:t>
        <a:bodyPr/>
        <a:lstStyle/>
        <a:p>
          <a:endParaRPr lang="en-US" sz="700"/>
        </a:p>
      </dgm:t>
    </dgm:pt>
    <dgm:pt modelId="{D5D52AAD-4735-4406-B278-0957075CFFF3}">
      <dgm:prSet phldrT="[Text]" custT="1"/>
      <dgm:spPr/>
      <dgm:t>
        <a:bodyPr/>
        <a:lstStyle/>
        <a:p>
          <a:r>
            <a:rPr lang="en-US" sz="1800"/>
            <a:t>Conduct monitoring as identified in the monitoring plan</a:t>
          </a:r>
        </a:p>
      </dgm:t>
    </dgm:pt>
    <dgm:pt modelId="{234C5EF7-13E1-45FB-B069-42D26F0A0FC4}" type="parTrans" cxnId="{D6B7DDA9-51D7-4D2F-88BA-383FC312D8BC}">
      <dgm:prSet/>
      <dgm:spPr/>
      <dgm:t>
        <a:bodyPr/>
        <a:lstStyle/>
        <a:p>
          <a:endParaRPr lang="en-US" sz="2400"/>
        </a:p>
      </dgm:t>
    </dgm:pt>
    <dgm:pt modelId="{8D19F57D-1ABB-4A24-A4F4-BACB88610577}" type="sibTrans" cxnId="{D6B7DDA9-51D7-4D2F-88BA-383FC312D8BC}">
      <dgm:prSet custT="1"/>
      <dgm:spPr/>
      <dgm:t>
        <a:bodyPr/>
        <a:lstStyle/>
        <a:p>
          <a:endParaRPr lang="en-US" sz="700"/>
        </a:p>
      </dgm:t>
    </dgm:pt>
    <dgm:pt modelId="{B6FB4039-0598-443F-9330-CB2C5E6715B3}">
      <dgm:prSet phldrT="[Text]" custT="1"/>
      <dgm:spPr/>
      <dgm:t>
        <a:bodyPr/>
        <a:lstStyle/>
        <a:p>
          <a:r>
            <a:rPr lang="en-US" sz="1800"/>
            <a:t>Document the results of the monitoring and any deficiencies noted</a:t>
          </a:r>
        </a:p>
      </dgm:t>
    </dgm:pt>
    <dgm:pt modelId="{C0033E42-444D-438A-ABB0-C3202501F1B7}" type="parTrans" cxnId="{BB1E11B2-33FA-4336-B2AA-F83FCB57A8C9}">
      <dgm:prSet/>
      <dgm:spPr/>
      <dgm:t>
        <a:bodyPr/>
        <a:lstStyle/>
        <a:p>
          <a:endParaRPr lang="en-US" sz="2400"/>
        </a:p>
      </dgm:t>
    </dgm:pt>
    <dgm:pt modelId="{9EB1062C-DA98-47DD-838F-99CA6A84BBBC}" type="sibTrans" cxnId="{BB1E11B2-33FA-4336-B2AA-F83FCB57A8C9}">
      <dgm:prSet custT="1"/>
      <dgm:spPr/>
      <dgm:t>
        <a:bodyPr/>
        <a:lstStyle/>
        <a:p>
          <a:endParaRPr lang="en-US" sz="700"/>
        </a:p>
      </dgm:t>
    </dgm:pt>
    <dgm:pt modelId="{68073708-EEDF-4EB8-A8F3-F7E5408EA357}">
      <dgm:prSet phldrT="[Text]" custT="1"/>
      <dgm:spPr/>
      <dgm:t>
        <a:bodyPr/>
        <a:lstStyle/>
        <a:p>
          <a:r>
            <a:rPr lang="en-US" sz="1800"/>
            <a:t>Obtain a Corrective Action Plan from the subrecipient that will improve the subrecipient's subaward management, and establish a timeline for corrective actions</a:t>
          </a:r>
        </a:p>
      </dgm:t>
    </dgm:pt>
    <dgm:pt modelId="{DC60A422-D757-4965-8189-63A152BC964A}" type="parTrans" cxnId="{420CE5C6-CAFB-42D4-B17B-2AEA9C9E5DE0}">
      <dgm:prSet/>
      <dgm:spPr/>
      <dgm:t>
        <a:bodyPr/>
        <a:lstStyle/>
        <a:p>
          <a:endParaRPr lang="en-US" sz="2400"/>
        </a:p>
      </dgm:t>
    </dgm:pt>
    <dgm:pt modelId="{D7F69352-9C75-403D-BA0F-29248DE7C95D}" type="sibTrans" cxnId="{420CE5C6-CAFB-42D4-B17B-2AEA9C9E5DE0}">
      <dgm:prSet custT="1"/>
      <dgm:spPr/>
      <dgm:t>
        <a:bodyPr/>
        <a:lstStyle/>
        <a:p>
          <a:endParaRPr lang="en-US" sz="700"/>
        </a:p>
      </dgm:t>
    </dgm:pt>
    <dgm:pt modelId="{4FBD2A4B-7376-4F0C-BD51-F7F1882D24D1}">
      <dgm:prSet phldrT="[Text]" custT="1"/>
      <dgm:spPr/>
      <dgm:t>
        <a:bodyPr/>
        <a:lstStyle/>
        <a:p>
          <a:r>
            <a:rPr lang="en-US" sz="1800"/>
            <a:t>Verify that all corrective actions are taken and completed by identified dates</a:t>
          </a:r>
        </a:p>
      </dgm:t>
    </dgm:pt>
    <dgm:pt modelId="{3500D3E6-20BF-480B-BF4E-6316D1B372D6}" type="parTrans" cxnId="{FAC029BD-263A-4F65-B481-17477F5E4DC5}">
      <dgm:prSet/>
      <dgm:spPr/>
      <dgm:t>
        <a:bodyPr/>
        <a:lstStyle/>
        <a:p>
          <a:endParaRPr lang="en-US" sz="2400"/>
        </a:p>
      </dgm:t>
    </dgm:pt>
    <dgm:pt modelId="{745467DA-A40B-432F-AFE8-FED29D35A78F}" type="sibTrans" cxnId="{FAC029BD-263A-4F65-B481-17477F5E4DC5}">
      <dgm:prSet custT="1"/>
      <dgm:spPr/>
      <dgm:t>
        <a:bodyPr/>
        <a:lstStyle/>
        <a:p>
          <a:endParaRPr lang="en-US" sz="700"/>
        </a:p>
      </dgm:t>
    </dgm:pt>
    <dgm:pt modelId="{15354456-CB9E-40E0-A9BF-2D79651BD935}">
      <dgm:prSet phldrT="[Text]" custT="1"/>
      <dgm:spPr/>
      <dgm:t>
        <a:bodyPr/>
        <a:lstStyle/>
        <a:p>
          <a:r>
            <a:rPr lang="en-US" sz="1800"/>
            <a:t>If necessary, request the adjustment of risk level and Agency records</a:t>
          </a:r>
        </a:p>
      </dgm:t>
    </dgm:pt>
    <dgm:pt modelId="{CBDF112B-34E6-471B-AC69-50E9B4C87291}" type="parTrans" cxnId="{F2AE79F9-1C49-4C33-B736-F8AE4CA84E46}">
      <dgm:prSet/>
      <dgm:spPr/>
      <dgm:t>
        <a:bodyPr/>
        <a:lstStyle/>
        <a:p>
          <a:endParaRPr lang="en-US" sz="2400"/>
        </a:p>
      </dgm:t>
    </dgm:pt>
    <dgm:pt modelId="{F8D15FC6-D9CB-4438-8630-41F7C8635DBF}" type="sibTrans" cxnId="{F2AE79F9-1C49-4C33-B736-F8AE4CA84E46}">
      <dgm:prSet custT="1"/>
      <dgm:spPr/>
      <dgm:t>
        <a:bodyPr/>
        <a:lstStyle/>
        <a:p>
          <a:endParaRPr lang="en-US" sz="700"/>
        </a:p>
      </dgm:t>
    </dgm:pt>
    <dgm:pt modelId="{8609145F-DE44-4AAB-AF89-413CFCEACC4B}">
      <dgm:prSet phldrT="[Text]" custT="1"/>
      <dgm:spPr/>
      <dgm:t>
        <a:bodyPr/>
        <a:lstStyle/>
        <a:p>
          <a:r>
            <a:rPr lang="en-US" sz="1800"/>
            <a:t>Provide technical assistance to aid the subrecipients in correcting deficiencies</a:t>
          </a:r>
        </a:p>
        <a:p>
          <a:r>
            <a:rPr lang="en-US" sz="1800"/>
            <a:t>(200.332(f))</a:t>
          </a:r>
        </a:p>
      </dgm:t>
    </dgm:pt>
    <dgm:pt modelId="{128CA3F4-A1D3-4424-BFD9-D31FE4FA6A74}" type="parTrans" cxnId="{5BCCE41C-9AEA-4DDF-A7AA-80293C6C6881}">
      <dgm:prSet/>
      <dgm:spPr/>
      <dgm:t>
        <a:bodyPr/>
        <a:lstStyle/>
        <a:p>
          <a:endParaRPr lang="en-US" sz="2400"/>
        </a:p>
      </dgm:t>
    </dgm:pt>
    <dgm:pt modelId="{61FBAFAD-C9E6-49D8-81FA-1AFDCFCAE52C}" type="sibTrans" cxnId="{5BCCE41C-9AEA-4DDF-A7AA-80293C6C6881}">
      <dgm:prSet custT="1"/>
      <dgm:spPr/>
      <dgm:t>
        <a:bodyPr/>
        <a:lstStyle/>
        <a:p>
          <a:endParaRPr lang="en-US" sz="700"/>
        </a:p>
      </dgm:t>
    </dgm:pt>
    <dgm:pt modelId="{2BFF0381-4393-4499-88DD-3607C4DBA8CA}">
      <dgm:prSet phldrT="[Text]" custT="1"/>
      <dgm:spPr/>
      <dgm:t>
        <a:bodyPr/>
        <a:lstStyle/>
        <a:p>
          <a:r>
            <a:rPr lang="en-US" sz="1800"/>
            <a:t>Upon resolution of all findings, issue a Monitoring Closure Letter</a:t>
          </a:r>
        </a:p>
      </dgm:t>
    </dgm:pt>
    <dgm:pt modelId="{ACC81BE0-5D83-4C98-AAC4-C76DA4B26D32}" type="parTrans" cxnId="{3930F741-2AF5-4C48-8FB3-22FFA284F598}">
      <dgm:prSet/>
      <dgm:spPr/>
      <dgm:t>
        <a:bodyPr/>
        <a:lstStyle/>
        <a:p>
          <a:endParaRPr lang="en-US" sz="2400"/>
        </a:p>
      </dgm:t>
    </dgm:pt>
    <dgm:pt modelId="{D98DB361-F577-4D1D-B4DA-852EAF41E158}" type="sibTrans" cxnId="{3930F741-2AF5-4C48-8FB3-22FFA284F598}">
      <dgm:prSet custT="1"/>
      <dgm:spPr/>
      <dgm:t>
        <a:bodyPr/>
        <a:lstStyle/>
        <a:p>
          <a:endParaRPr lang="en-US" sz="700"/>
        </a:p>
      </dgm:t>
    </dgm:pt>
    <dgm:pt modelId="{708631A9-4ED6-4D05-BE0F-01B19881DED3}">
      <dgm:prSet phldrT="[Text]" custT="1"/>
      <dgm:spPr/>
      <dgm:t>
        <a:bodyPr/>
        <a:lstStyle/>
        <a:p>
          <a:r>
            <a:rPr lang="en-US" sz="1800"/>
            <a:t>Update the Monitoring Plan for Corrective Actions and Adjustments</a:t>
          </a:r>
        </a:p>
      </dgm:t>
    </dgm:pt>
    <dgm:pt modelId="{60AE3EE4-078D-4FB1-B52B-E7C42DFEEE96}" type="parTrans" cxnId="{CF5E4C1F-D9B4-4298-91A6-5DB8DC53638B}">
      <dgm:prSet/>
      <dgm:spPr/>
      <dgm:t>
        <a:bodyPr/>
        <a:lstStyle/>
        <a:p>
          <a:endParaRPr lang="en-US" sz="2400"/>
        </a:p>
      </dgm:t>
    </dgm:pt>
    <dgm:pt modelId="{9014B373-F9C5-4BD9-AD12-10F350984E1E}" type="sibTrans" cxnId="{CF5E4C1F-D9B4-4298-91A6-5DB8DC53638B}">
      <dgm:prSet/>
      <dgm:spPr/>
      <dgm:t>
        <a:bodyPr/>
        <a:lstStyle/>
        <a:p>
          <a:endParaRPr lang="en-US" sz="2400"/>
        </a:p>
      </dgm:t>
    </dgm:pt>
    <dgm:pt modelId="{A0856FAD-5E7A-4B81-A4FD-50AEC0739679}">
      <dgm:prSet phldrT="[Text]" custT="1"/>
      <dgm:spPr/>
      <dgm:t>
        <a:bodyPr/>
        <a:lstStyle/>
        <a:p>
          <a:r>
            <a:rPr lang="en-US" sz="1800"/>
            <a:t>Update the monitoring plan for dates monitoring was performed and whether findings were noted</a:t>
          </a:r>
        </a:p>
      </dgm:t>
    </dgm:pt>
    <dgm:pt modelId="{0BDEE842-663F-45F0-AE6B-133631FE6260}" type="parTrans" cxnId="{F1497282-B812-4563-B833-606F80BC6B13}">
      <dgm:prSet/>
      <dgm:spPr/>
      <dgm:t>
        <a:bodyPr/>
        <a:lstStyle/>
        <a:p>
          <a:endParaRPr lang="en-US" sz="2400"/>
        </a:p>
      </dgm:t>
    </dgm:pt>
    <dgm:pt modelId="{61C3966B-ADCB-499C-BBD0-B24468DFAB57}" type="sibTrans" cxnId="{F1497282-B812-4563-B833-606F80BC6B13}">
      <dgm:prSet custT="1"/>
      <dgm:spPr/>
      <dgm:t>
        <a:bodyPr/>
        <a:lstStyle/>
        <a:p>
          <a:endParaRPr lang="en-US" sz="700"/>
        </a:p>
      </dgm:t>
    </dgm:pt>
    <dgm:pt modelId="{B4460FAA-B535-4CD4-8626-BC06A9428207}">
      <dgm:prSet phldrT="[Text]" custT="1"/>
      <dgm:spPr/>
      <dgm:t>
        <a:bodyPr/>
        <a:lstStyle/>
        <a:p>
          <a:r>
            <a:rPr lang="en-US" sz="2000"/>
            <a:t>Prepare monitoring plan:</a:t>
          </a:r>
        </a:p>
      </dgm:t>
    </dgm:pt>
    <dgm:pt modelId="{7C34BCC5-8D08-4C60-9E47-D5B51B0329C3}" type="parTrans" cxnId="{2ABBE7F2-0754-4CCE-8176-6B586022E1BA}">
      <dgm:prSet/>
      <dgm:spPr/>
      <dgm:t>
        <a:bodyPr/>
        <a:lstStyle/>
        <a:p>
          <a:endParaRPr lang="en-US" sz="2400"/>
        </a:p>
      </dgm:t>
    </dgm:pt>
    <dgm:pt modelId="{1AA8A178-A84D-4DC4-A0D8-CF696121BEC5}" type="sibTrans" cxnId="{2ABBE7F2-0754-4CCE-8176-6B586022E1BA}">
      <dgm:prSet custT="1"/>
      <dgm:spPr/>
      <dgm:t>
        <a:bodyPr/>
        <a:lstStyle/>
        <a:p>
          <a:endParaRPr lang="en-US" sz="700"/>
        </a:p>
      </dgm:t>
    </dgm:pt>
    <dgm:pt modelId="{9EF29309-27C9-4EAB-A64C-ED31E90EEB60}">
      <dgm:prSet phldrT="[Text]" custT="1"/>
      <dgm:spPr/>
      <dgm:t>
        <a:bodyPr/>
        <a:lstStyle/>
        <a:p>
          <a:r>
            <a:rPr lang="en-US" sz="1800"/>
            <a:t>Identify risk level for each subrecipient</a:t>
          </a:r>
        </a:p>
      </dgm:t>
    </dgm:pt>
    <dgm:pt modelId="{34BB4FB8-D767-4B2F-9870-02DC53A5379D}" type="parTrans" cxnId="{CEBB27F3-9057-4AE5-A02B-A6B90B908EE3}">
      <dgm:prSet/>
      <dgm:spPr/>
      <dgm:t>
        <a:bodyPr/>
        <a:lstStyle/>
        <a:p>
          <a:endParaRPr lang="en-US" sz="2400"/>
        </a:p>
      </dgm:t>
    </dgm:pt>
    <dgm:pt modelId="{9556BC27-779B-4C86-8DC5-BBC8E12228E4}" type="sibTrans" cxnId="{CEBB27F3-9057-4AE5-A02B-A6B90B908EE3}">
      <dgm:prSet custT="1"/>
      <dgm:spPr/>
      <dgm:t>
        <a:bodyPr/>
        <a:lstStyle/>
        <a:p>
          <a:endParaRPr lang="en-US" sz="700"/>
        </a:p>
      </dgm:t>
    </dgm:pt>
    <dgm:pt modelId="{4CFEDDDA-1511-44E0-89E5-937134315394}">
      <dgm:prSet phldrT="[Text]" custT="1"/>
      <dgm:spPr/>
      <dgm:t>
        <a:bodyPr/>
        <a:lstStyle/>
        <a:p>
          <a:r>
            <a:rPr lang="en-US" sz="1800"/>
            <a:t>Determine monitoring requirements based on risk assessment level</a:t>
          </a:r>
        </a:p>
        <a:p>
          <a:r>
            <a:rPr lang="en-US" sz="1800"/>
            <a:t>- METHODS - </a:t>
          </a:r>
        </a:p>
        <a:p>
          <a:r>
            <a:rPr lang="en-US" sz="1800"/>
            <a:t> Document how risk level informs the type, frequency, and in intensity of monitoring</a:t>
          </a:r>
        </a:p>
      </dgm:t>
    </dgm:pt>
    <dgm:pt modelId="{E242D83D-E40E-4E53-9A40-A5459FA4515E}" type="parTrans" cxnId="{2FBD27F0-BBA0-42E9-92E7-5F39A273C51A}">
      <dgm:prSet/>
      <dgm:spPr/>
      <dgm:t>
        <a:bodyPr/>
        <a:lstStyle/>
        <a:p>
          <a:endParaRPr lang="en-US" sz="2400"/>
        </a:p>
      </dgm:t>
    </dgm:pt>
    <dgm:pt modelId="{9568C7E2-99B4-4ED7-88E6-0F46B8C9B258}" type="sibTrans" cxnId="{2FBD27F0-BBA0-42E9-92E7-5F39A273C51A}">
      <dgm:prSet custT="1"/>
      <dgm:spPr/>
      <dgm:t>
        <a:bodyPr/>
        <a:lstStyle/>
        <a:p>
          <a:endParaRPr lang="en-US" sz="700"/>
        </a:p>
      </dgm:t>
    </dgm:pt>
    <dgm:pt modelId="{A9D3B4B9-6104-4B9F-8707-E1620559D7E7}">
      <dgm:prSet phldrT="[Text]" custT="1"/>
      <dgm:spPr/>
      <dgm:t>
        <a:bodyPr/>
        <a:lstStyle/>
        <a:p>
          <a:r>
            <a:rPr lang="en-US" sz="1600"/>
            <a:t>identify required activities</a:t>
          </a:r>
        </a:p>
      </dgm:t>
    </dgm:pt>
    <dgm:pt modelId="{6FB5B3E0-7A60-4CE4-A0C1-57C04A058B93}" type="parTrans" cxnId="{BB246470-E044-4C14-9340-392A05D2B56D}">
      <dgm:prSet/>
      <dgm:spPr/>
      <dgm:t>
        <a:bodyPr/>
        <a:lstStyle/>
        <a:p>
          <a:endParaRPr lang="en-US" sz="2400"/>
        </a:p>
      </dgm:t>
    </dgm:pt>
    <dgm:pt modelId="{A9784900-E4F4-4927-811E-AFAC6409E78D}" type="sibTrans" cxnId="{BB246470-E044-4C14-9340-392A05D2B56D}">
      <dgm:prSet/>
      <dgm:spPr/>
      <dgm:t>
        <a:bodyPr/>
        <a:lstStyle/>
        <a:p>
          <a:endParaRPr lang="en-US" sz="2400"/>
        </a:p>
      </dgm:t>
    </dgm:pt>
    <dgm:pt modelId="{ED535E67-CD85-473B-871B-33B7F2586571}">
      <dgm:prSet phldrT="[Text]" custT="1"/>
      <dgm:spPr/>
      <dgm:t>
        <a:bodyPr/>
        <a:lstStyle/>
        <a:p>
          <a:r>
            <a:rPr lang="en-US" sz="1600"/>
            <a:t>set frequency</a:t>
          </a:r>
        </a:p>
      </dgm:t>
    </dgm:pt>
    <dgm:pt modelId="{E7F7920B-0A43-49D4-8B9C-6BB9060256F4}" type="parTrans" cxnId="{6838D5B7-DD15-4CB0-A598-7CD47A7AF3D2}">
      <dgm:prSet/>
      <dgm:spPr/>
      <dgm:t>
        <a:bodyPr/>
        <a:lstStyle/>
        <a:p>
          <a:endParaRPr lang="en-US" sz="2400"/>
        </a:p>
      </dgm:t>
    </dgm:pt>
    <dgm:pt modelId="{A893AA95-46B7-4594-B0EF-7CA940DC0BCD}" type="sibTrans" cxnId="{6838D5B7-DD15-4CB0-A598-7CD47A7AF3D2}">
      <dgm:prSet/>
      <dgm:spPr/>
      <dgm:t>
        <a:bodyPr/>
        <a:lstStyle/>
        <a:p>
          <a:endParaRPr lang="en-US" sz="2400"/>
        </a:p>
      </dgm:t>
    </dgm:pt>
    <dgm:pt modelId="{76771FD7-0753-41F9-B4AC-CF38B82D68B9}">
      <dgm:prSet phldrT="[Text]" custT="1"/>
      <dgm:spPr/>
      <dgm:t>
        <a:bodyPr/>
        <a:lstStyle/>
        <a:p>
          <a:r>
            <a:rPr lang="en-US" sz="1600"/>
            <a:t>develop a schedule based on deadlines, POP, and staff availability</a:t>
          </a:r>
        </a:p>
      </dgm:t>
    </dgm:pt>
    <dgm:pt modelId="{68067177-86B2-48E6-BB92-2242C76DBEE9}" type="parTrans" cxnId="{5CC7C3F0-1787-4021-8B11-9C3C9747B3CD}">
      <dgm:prSet/>
      <dgm:spPr/>
      <dgm:t>
        <a:bodyPr/>
        <a:lstStyle/>
        <a:p>
          <a:endParaRPr lang="en-US" sz="2400"/>
        </a:p>
      </dgm:t>
    </dgm:pt>
    <dgm:pt modelId="{2FE338F1-DCCA-4190-BB97-AADB64262CA1}" type="sibTrans" cxnId="{5CC7C3F0-1787-4021-8B11-9C3C9747B3CD}">
      <dgm:prSet/>
      <dgm:spPr/>
      <dgm:t>
        <a:bodyPr/>
        <a:lstStyle/>
        <a:p>
          <a:endParaRPr lang="en-US" sz="2400"/>
        </a:p>
      </dgm:t>
    </dgm:pt>
    <dgm:pt modelId="{47AEFF08-97A5-4803-A9D1-F359DB8C6D83}">
      <dgm:prSet phldrT="[Text]" custT="1"/>
      <dgm:spPr/>
      <dgm:t>
        <a:bodyPr/>
        <a:lstStyle/>
        <a:p>
          <a:r>
            <a:rPr lang="en-US" sz="1600"/>
            <a:t>set documentation standards by creating templates and document storage </a:t>
          </a:r>
        </a:p>
      </dgm:t>
    </dgm:pt>
    <dgm:pt modelId="{52AA4795-D1C1-4CDD-9DB7-9DC2B3091EFF}" type="parTrans" cxnId="{94BEA608-B63D-495F-AC0E-39DF9EFD0930}">
      <dgm:prSet/>
      <dgm:spPr/>
      <dgm:t>
        <a:bodyPr/>
        <a:lstStyle/>
        <a:p>
          <a:endParaRPr lang="en-US" sz="2400"/>
        </a:p>
      </dgm:t>
    </dgm:pt>
    <dgm:pt modelId="{580269AA-AEE8-4EE2-8EC9-B4D88472DF5E}" type="sibTrans" cxnId="{94BEA608-B63D-495F-AC0E-39DF9EFD0930}">
      <dgm:prSet/>
      <dgm:spPr/>
      <dgm:t>
        <a:bodyPr/>
        <a:lstStyle/>
        <a:p>
          <a:endParaRPr lang="en-US" sz="2400"/>
        </a:p>
      </dgm:t>
    </dgm:pt>
    <dgm:pt modelId="{F73F77C1-A57F-4846-9404-99950422E785}">
      <dgm:prSet phldrT="[Text]" custT="1"/>
      <dgm:spPr/>
      <dgm:t>
        <a:bodyPr/>
        <a:lstStyle/>
        <a:p>
          <a:r>
            <a:rPr lang="en-US" sz="1800"/>
            <a:t>Select monitoring subject areas.</a:t>
          </a:r>
        </a:p>
        <a:p>
          <a:r>
            <a:rPr lang="en-US" sz="1800" dirty="0"/>
            <a:t>Subject areas will vary depending on the federal agency/PTE’s priorities, prior findings, and/or risk level. </a:t>
          </a:r>
          <a:endParaRPr lang="en-US" sz="1800"/>
        </a:p>
        <a:p>
          <a:r>
            <a:rPr lang="en-US" sz="1800"/>
            <a:t>(Financial reports, Progess &amp; Program reports, Administrative requrements)</a:t>
          </a:r>
        </a:p>
      </dgm:t>
    </dgm:pt>
    <dgm:pt modelId="{815AA64F-7B44-4C90-80AB-245006D212F4}" type="parTrans" cxnId="{B00CECF9-A506-4779-BDC0-745EB6AA0955}">
      <dgm:prSet/>
      <dgm:spPr/>
      <dgm:t>
        <a:bodyPr/>
        <a:lstStyle/>
        <a:p>
          <a:endParaRPr lang="en-US" sz="2400"/>
        </a:p>
      </dgm:t>
    </dgm:pt>
    <dgm:pt modelId="{1F6324A4-AFF5-47A6-A38D-AABA50589FEE}" type="sibTrans" cxnId="{B00CECF9-A506-4779-BDC0-745EB6AA0955}">
      <dgm:prSet custT="1"/>
      <dgm:spPr/>
      <dgm:t>
        <a:bodyPr/>
        <a:lstStyle/>
        <a:p>
          <a:endParaRPr lang="en-US" sz="700"/>
        </a:p>
      </dgm:t>
    </dgm:pt>
    <dgm:pt modelId="{348917A3-015C-4DE9-8EFB-972C509177F8}">
      <dgm:prSet phldrT="[Text]"/>
      <dgm:spPr/>
      <dgm:t>
        <a:bodyPr/>
        <a:lstStyle/>
        <a:p>
          <a:r>
            <a:rPr lang="en-US"/>
            <a:t>subrecipient identifies and prioritized weaknesses</a:t>
          </a:r>
        </a:p>
      </dgm:t>
    </dgm:pt>
    <dgm:pt modelId="{4EB1D6FA-CC64-493C-9DAE-2D082046878C}" type="parTrans" cxnId="{AA5FE445-909E-4111-A223-013105FE66B0}">
      <dgm:prSet/>
      <dgm:spPr/>
      <dgm:t>
        <a:bodyPr/>
        <a:lstStyle/>
        <a:p>
          <a:endParaRPr lang="en-US"/>
        </a:p>
      </dgm:t>
    </dgm:pt>
    <dgm:pt modelId="{A8FFAE17-C15F-4A2F-AE2B-A5D17D48A9CD}" type="sibTrans" cxnId="{AA5FE445-909E-4111-A223-013105FE66B0}">
      <dgm:prSet/>
      <dgm:spPr/>
      <dgm:t>
        <a:bodyPr/>
        <a:lstStyle/>
        <a:p>
          <a:endParaRPr lang="en-US"/>
        </a:p>
      </dgm:t>
    </dgm:pt>
    <dgm:pt modelId="{82CDBEDA-0150-4840-A2E2-D12BA5DC7F30}">
      <dgm:prSet phldrT="[Text]"/>
      <dgm:spPr/>
      <dgm:t>
        <a:bodyPr/>
        <a:lstStyle/>
        <a:p>
          <a:r>
            <a:rPr lang="en-US"/>
            <a:t>Clearly document issues and communicate to subrecipient</a:t>
          </a:r>
        </a:p>
      </dgm:t>
    </dgm:pt>
    <dgm:pt modelId="{21422931-6841-4251-BAB7-15A94A32CA08}" type="parTrans" cxnId="{5A685E85-CCF8-452C-9EFD-D573425BAA3B}">
      <dgm:prSet/>
      <dgm:spPr/>
      <dgm:t>
        <a:bodyPr/>
        <a:lstStyle/>
        <a:p>
          <a:endParaRPr lang="en-US"/>
        </a:p>
      </dgm:t>
    </dgm:pt>
    <dgm:pt modelId="{44E31842-894B-4588-9134-3CD9EDF4B76F}" type="sibTrans" cxnId="{5A685E85-CCF8-452C-9EFD-D573425BAA3B}">
      <dgm:prSet/>
      <dgm:spPr/>
      <dgm:t>
        <a:bodyPr/>
        <a:lstStyle/>
        <a:p>
          <a:endParaRPr lang="en-US"/>
        </a:p>
      </dgm:t>
    </dgm:pt>
    <dgm:pt modelId="{487774A2-75E9-43D2-B6C8-BB96DF21398B}" type="pres">
      <dgm:prSet presAssocID="{EFB0A027-DAA9-417C-ACD5-FB81F6111DD7}" presName="Name0" presStyleCnt="0">
        <dgm:presLayoutVars>
          <dgm:dir/>
          <dgm:resizeHandles val="exact"/>
        </dgm:presLayoutVars>
      </dgm:prSet>
      <dgm:spPr/>
    </dgm:pt>
    <dgm:pt modelId="{3033384A-9711-4113-9731-AB473CFF8557}" type="pres">
      <dgm:prSet presAssocID="{F025FAB0-4C44-406E-9802-3B645741DA86}" presName="node" presStyleLbl="node1" presStyleIdx="0" presStyleCnt="17">
        <dgm:presLayoutVars>
          <dgm:bulletEnabled val="1"/>
        </dgm:presLayoutVars>
      </dgm:prSet>
      <dgm:spPr/>
    </dgm:pt>
    <dgm:pt modelId="{FB9C9F90-4B08-4FC6-9A7D-4347EE9075E1}" type="pres">
      <dgm:prSet presAssocID="{CC1266F1-5A7E-4F9A-9BE6-38E21CFABCDE}" presName="sibTrans" presStyleLbl="sibTrans1D1" presStyleIdx="0" presStyleCnt="16"/>
      <dgm:spPr/>
    </dgm:pt>
    <dgm:pt modelId="{B4FD5D3F-D493-402E-8997-58A8A9A1CAAC}" type="pres">
      <dgm:prSet presAssocID="{CC1266F1-5A7E-4F9A-9BE6-38E21CFABCDE}" presName="connectorText" presStyleLbl="sibTrans1D1" presStyleIdx="0" presStyleCnt="16"/>
      <dgm:spPr/>
    </dgm:pt>
    <dgm:pt modelId="{B3C27FA8-A0F3-47C9-B6A5-D7FD01468D8E}" type="pres">
      <dgm:prSet presAssocID="{9EF29309-27C9-4EAB-A64C-ED31E90EEB60}" presName="node" presStyleLbl="node1" presStyleIdx="1" presStyleCnt="17">
        <dgm:presLayoutVars>
          <dgm:bulletEnabled val="1"/>
        </dgm:presLayoutVars>
      </dgm:prSet>
      <dgm:spPr/>
    </dgm:pt>
    <dgm:pt modelId="{06A53F9C-2D8E-401C-8B4C-C00714A52554}" type="pres">
      <dgm:prSet presAssocID="{9556BC27-779B-4C86-8DC5-BBC8E12228E4}" presName="sibTrans" presStyleLbl="sibTrans1D1" presStyleIdx="1" presStyleCnt="16"/>
      <dgm:spPr/>
    </dgm:pt>
    <dgm:pt modelId="{44804773-FCD0-441A-9D77-DA0C4445EFC4}" type="pres">
      <dgm:prSet presAssocID="{9556BC27-779B-4C86-8DC5-BBC8E12228E4}" presName="connectorText" presStyleLbl="sibTrans1D1" presStyleIdx="1" presStyleCnt="16"/>
      <dgm:spPr/>
    </dgm:pt>
    <dgm:pt modelId="{6077CD64-CFB4-41BC-8446-1C06FAC2C824}" type="pres">
      <dgm:prSet presAssocID="{4CFEDDDA-1511-44E0-89E5-937134315394}" presName="node" presStyleLbl="node1" presStyleIdx="2" presStyleCnt="17">
        <dgm:presLayoutVars>
          <dgm:bulletEnabled val="1"/>
        </dgm:presLayoutVars>
      </dgm:prSet>
      <dgm:spPr/>
    </dgm:pt>
    <dgm:pt modelId="{1C72D5DB-A352-46C8-A558-708972559899}" type="pres">
      <dgm:prSet presAssocID="{9568C7E2-99B4-4ED7-88E6-0F46B8C9B258}" presName="sibTrans" presStyleLbl="sibTrans1D1" presStyleIdx="2" presStyleCnt="16"/>
      <dgm:spPr/>
    </dgm:pt>
    <dgm:pt modelId="{A2C817CA-251D-4728-B62A-9AD76D1251CD}" type="pres">
      <dgm:prSet presAssocID="{9568C7E2-99B4-4ED7-88E6-0F46B8C9B258}" presName="connectorText" presStyleLbl="sibTrans1D1" presStyleIdx="2" presStyleCnt="16"/>
      <dgm:spPr/>
    </dgm:pt>
    <dgm:pt modelId="{2FDECC9F-CAF8-497E-8D95-7E04855612CC}" type="pres">
      <dgm:prSet presAssocID="{F73F77C1-A57F-4846-9404-99950422E785}" presName="node" presStyleLbl="node1" presStyleIdx="3" presStyleCnt="17">
        <dgm:presLayoutVars>
          <dgm:bulletEnabled val="1"/>
        </dgm:presLayoutVars>
      </dgm:prSet>
      <dgm:spPr/>
    </dgm:pt>
    <dgm:pt modelId="{A6208470-DE97-49F0-AE1F-B41EBE84707B}" type="pres">
      <dgm:prSet presAssocID="{1F6324A4-AFF5-47A6-A38D-AABA50589FEE}" presName="sibTrans" presStyleLbl="sibTrans1D1" presStyleIdx="3" presStyleCnt="16"/>
      <dgm:spPr/>
    </dgm:pt>
    <dgm:pt modelId="{E1FF1EBE-86E3-4DA7-918B-9EE52E9F599C}" type="pres">
      <dgm:prSet presAssocID="{1F6324A4-AFF5-47A6-A38D-AABA50589FEE}" presName="connectorText" presStyleLbl="sibTrans1D1" presStyleIdx="3" presStyleCnt="16"/>
      <dgm:spPr/>
    </dgm:pt>
    <dgm:pt modelId="{A837CB92-4B24-4BA5-8173-FCFDE6EA28C0}" type="pres">
      <dgm:prSet presAssocID="{B4460FAA-B535-4CD4-8626-BC06A9428207}" presName="node" presStyleLbl="node1" presStyleIdx="4" presStyleCnt="17">
        <dgm:presLayoutVars>
          <dgm:bulletEnabled val="1"/>
        </dgm:presLayoutVars>
      </dgm:prSet>
      <dgm:spPr/>
    </dgm:pt>
    <dgm:pt modelId="{448AE1FE-693C-4903-AB9F-E620117C126E}" type="pres">
      <dgm:prSet presAssocID="{1AA8A178-A84D-4DC4-A0D8-CF696121BEC5}" presName="sibTrans" presStyleLbl="sibTrans1D1" presStyleIdx="4" presStyleCnt="16"/>
      <dgm:spPr/>
    </dgm:pt>
    <dgm:pt modelId="{F9BF8A40-DB70-42CB-8F36-964EC3984AE1}" type="pres">
      <dgm:prSet presAssocID="{1AA8A178-A84D-4DC4-A0D8-CF696121BEC5}" presName="connectorText" presStyleLbl="sibTrans1D1" presStyleIdx="4" presStyleCnt="16"/>
      <dgm:spPr/>
    </dgm:pt>
    <dgm:pt modelId="{73EE92E9-FE9F-4FA6-896A-F7EF5CC5B82A}" type="pres">
      <dgm:prSet presAssocID="{410872A9-C005-487B-814F-F3A8B3D8287B}" presName="node" presStyleLbl="node1" presStyleIdx="5" presStyleCnt="17">
        <dgm:presLayoutVars>
          <dgm:bulletEnabled val="1"/>
        </dgm:presLayoutVars>
      </dgm:prSet>
      <dgm:spPr/>
    </dgm:pt>
    <dgm:pt modelId="{5872F15C-0660-4B7F-A9B2-CE72DFA0B9F8}" type="pres">
      <dgm:prSet presAssocID="{257C6A83-494F-45FA-A2E1-BF9BFB9F249C}" presName="sibTrans" presStyleLbl="sibTrans1D1" presStyleIdx="5" presStyleCnt="16"/>
      <dgm:spPr/>
    </dgm:pt>
    <dgm:pt modelId="{B183FE9D-04D7-499B-9104-F1FE3F952EB7}" type="pres">
      <dgm:prSet presAssocID="{257C6A83-494F-45FA-A2E1-BF9BFB9F249C}" presName="connectorText" presStyleLbl="sibTrans1D1" presStyleIdx="5" presStyleCnt="16"/>
      <dgm:spPr/>
    </dgm:pt>
    <dgm:pt modelId="{CBE44722-6450-4D9A-AE29-5B0AFAFC1D6E}" type="pres">
      <dgm:prSet presAssocID="{D5D52AAD-4735-4406-B278-0957075CFFF3}" presName="node" presStyleLbl="node1" presStyleIdx="6" presStyleCnt="17">
        <dgm:presLayoutVars>
          <dgm:bulletEnabled val="1"/>
        </dgm:presLayoutVars>
      </dgm:prSet>
      <dgm:spPr/>
    </dgm:pt>
    <dgm:pt modelId="{228E6E7C-76DE-4EAF-81B9-13059ABCD50C}" type="pres">
      <dgm:prSet presAssocID="{8D19F57D-1ABB-4A24-A4F4-BACB88610577}" presName="sibTrans" presStyleLbl="sibTrans1D1" presStyleIdx="6" presStyleCnt="16"/>
      <dgm:spPr/>
    </dgm:pt>
    <dgm:pt modelId="{3056F544-1549-485B-B959-EAAF92756000}" type="pres">
      <dgm:prSet presAssocID="{8D19F57D-1ABB-4A24-A4F4-BACB88610577}" presName="connectorText" presStyleLbl="sibTrans1D1" presStyleIdx="6" presStyleCnt="16"/>
      <dgm:spPr/>
    </dgm:pt>
    <dgm:pt modelId="{9DC634C1-E58D-4256-AA64-AC254847C4EA}" type="pres">
      <dgm:prSet presAssocID="{B6FB4039-0598-443F-9330-CB2C5E6715B3}" presName="node" presStyleLbl="node1" presStyleIdx="7" presStyleCnt="17">
        <dgm:presLayoutVars>
          <dgm:bulletEnabled val="1"/>
        </dgm:presLayoutVars>
      </dgm:prSet>
      <dgm:spPr/>
    </dgm:pt>
    <dgm:pt modelId="{F9E3134F-0AE6-456E-9968-664E83F88D05}" type="pres">
      <dgm:prSet presAssocID="{9EB1062C-DA98-47DD-838F-99CA6A84BBBC}" presName="sibTrans" presStyleLbl="sibTrans1D1" presStyleIdx="7" presStyleCnt="16"/>
      <dgm:spPr/>
    </dgm:pt>
    <dgm:pt modelId="{0769F0F4-2E61-4071-A166-FDB36F9F4B11}" type="pres">
      <dgm:prSet presAssocID="{9EB1062C-DA98-47DD-838F-99CA6A84BBBC}" presName="connectorText" presStyleLbl="sibTrans1D1" presStyleIdx="7" presStyleCnt="16"/>
      <dgm:spPr/>
    </dgm:pt>
    <dgm:pt modelId="{40640E8D-D5F3-45C4-81A3-DE0694A57CA3}" type="pres">
      <dgm:prSet presAssocID="{A0856FAD-5E7A-4B81-A4FD-50AEC0739679}" presName="node" presStyleLbl="node1" presStyleIdx="8" presStyleCnt="17">
        <dgm:presLayoutVars>
          <dgm:bulletEnabled val="1"/>
        </dgm:presLayoutVars>
      </dgm:prSet>
      <dgm:spPr/>
    </dgm:pt>
    <dgm:pt modelId="{D53A3AE5-E01E-41BE-9B45-4E2A6FA861A8}" type="pres">
      <dgm:prSet presAssocID="{61C3966B-ADCB-499C-BBD0-B24468DFAB57}" presName="sibTrans" presStyleLbl="sibTrans1D1" presStyleIdx="8" presStyleCnt="16"/>
      <dgm:spPr/>
    </dgm:pt>
    <dgm:pt modelId="{C7DC44F1-CDB0-4157-AE46-B5CE4C0C7E2F}" type="pres">
      <dgm:prSet presAssocID="{61C3966B-ADCB-499C-BBD0-B24468DFAB57}" presName="connectorText" presStyleLbl="sibTrans1D1" presStyleIdx="8" presStyleCnt="16"/>
      <dgm:spPr/>
    </dgm:pt>
    <dgm:pt modelId="{16ED403D-1C01-43FA-8B73-1C5579960F31}" type="pres">
      <dgm:prSet presAssocID="{82CDBEDA-0150-4840-A2E2-D12BA5DC7F30}" presName="node" presStyleLbl="node1" presStyleIdx="9" presStyleCnt="17">
        <dgm:presLayoutVars>
          <dgm:bulletEnabled val="1"/>
        </dgm:presLayoutVars>
      </dgm:prSet>
      <dgm:spPr/>
    </dgm:pt>
    <dgm:pt modelId="{E6F45BE3-4220-41B1-AC5E-D062202BC4B9}" type="pres">
      <dgm:prSet presAssocID="{44E31842-894B-4588-9134-3CD9EDF4B76F}" presName="sibTrans" presStyleLbl="sibTrans1D1" presStyleIdx="9" presStyleCnt="16"/>
      <dgm:spPr/>
    </dgm:pt>
    <dgm:pt modelId="{5FA53ED9-BE21-44FE-8F87-7E1C989E581C}" type="pres">
      <dgm:prSet presAssocID="{44E31842-894B-4588-9134-3CD9EDF4B76F}" presName="connectorText" presStyleLbl="sibTrans1D1" presStyleIdx="9" presStyleCnt="16"/>
      <dgm:spPr/>
    </dgm:pt>
    <dgm:pt modelId="{37B27C10-8709-43C8-9FD4-4B73097BA4E3}" type="pres">
      <dgm:prSet presAssocID="{68073708-EEDF-4EB8-A8F3-F7E5408EA357}" presName="node" presStyleLbl="node1" presStyleIdx="10" presStyleCnt="17">
        <dgm:presLayoutVars>
          <dgm:bulletEnabled val="1"/>
        </dgm:presLayoutVars>
      </dgm:prSet>
      <dgm:spPr/>
    </dgm:pt>
    <dgm:pt modelId="{ED380F89-BF85-41C7-983D-7A79D69109A0}" type="pres">
      <dgm:prSet presAssocID="{D7F69352-9C75-403D-BA0F-29248DE7C95D}" presName="sibTrans" presStyleLbl="sibTrans1D1" presStyleIdx="10" presStyleCnt="16"/>
      <dgm:spPr/>
    </dgm:pt>
    <dgm:pt modelId="{5E1A1B54-5A4E-421E-B443-DF01C031EAB6}" type="pres">
      <dgm:prSet presAssocID="{D7F69352-9C75-403D-BA0F-29248DE7C95D}" presName="connectorText" presStyleLbl="sibTrans1D1" presStyleIdx="10" presStyleCnt="16"/>
      <dgm:spPr/>
    </dgm:pt>
    <dgm:pt modelId="{E76F1E75-70EC-4D08-BBB4-9DAF74D70421}" type="pres">
      <dgm:prSet presAssocID="{4FBD2A4B-7376-4F0C-BD51-F7F1882D24D1}" presName="node" presStyleLbl="node1" presStyleIdx="11" presStyleCnt="17">
        <dgm:presLayoutVars>
          <dgm:bulletEnabled val="1"/>
        </dgm:presLayoutVars>
      </dgm:prSet>
      <dgm:spPr/>
    </dgm:pt>
    <dgm:pt modelId="{9A5854C0-4B87-4387-86E5-E72168396CED}" type="pres">
      <dgm:prSet presAssocID="{745467DA-A40B-432F-AFE8-FED29D35A78F}" presName="sibTrans" presStyleLbl="sibTrans1D1" presStyleIdx="11" presStyleCnt="16"/>
      <dgm:spPr/>
    </dgm:pt>
    <dgm:pt modelId="{EFF99ADB-15FE-4F23-A01D-9D49B64E302F}" type="pres">
      <dgm:prSet presAssocID="{745467DA-A40B-432F-AFE8-FED29D35A78F}" presName="connectorText" presStyleLbl="sibTrans1D1" presStyleIdx="11" presStyleCnt="16"/>
      <dgm:spPr/>
    </dgm:pt>
    <dgm:pt modelId="{3E75E662-CB2C-4440-980B-C0F4F298FE77}" type="pres">
      <dgm:prSet presAssocID="{15354456-CB9E-40E0-A9BF-2D79651BD935}" presName="node" presStyleLbl="node1" presStyleIdx="12" presStyleCnt="17">
        <dgm:presLayoutVars>
          <dgm:bulletEnabled val="1"/>
        </dgm:presLayoutVars>
      </dgm:prSet>
      <dgm:spPr/>
    </dgm:pt>
    <dgm:pt modelId="{6F7F030F-D2DF-4212-96FE-A54EB083B33C}" type="pres">
      <dgm:prSet presAssocID="{F8D15FC6-D9CB-4438-8630-41F7C8635DBF}" presName="sibTrans" presStyleLbl="sibTrans1D1" presStyleIdx="12" presStyleCnt="16"/>
      <dgm:spPr/>
    </dgm:pt>
    <dgm:pt modelId="{7F3A3238-3106-4614-BF91-D1B6F4652756}" type="pres">
      <dgm:prSet presAssocID="{F8D15FC6-D9CB-4438-8630-41F7C8635DBF}" presName="connectorText" presStyleLbl="sibTrans1D1" presStyleIdx="12" presStyleCnt="16"/>
      <dgm:spPr/>
    </dgm:pt>
    <dgm:pt modelId="{5E59C387-7D1A-453E-AFD3-3F3017E37514}" type="pres">
      <dgm:prSet presAssocID="{8609145F-DE44-4AAB-AF89-413CFCEACC4B}" presName="node" presStyleLbl="node1" presStyleIdx="13" presStyleCnt="17">
        <dgm:presLayoutVars>
          <dgm:bulletEnabled val="1"/>
        </dgm:presLayoutVars>
      </dgm:prSet>
      <dgm:spPr/>
    </dgm:pt>
    <dgm:pt modelId="{D5BF2C11-4E7F-40E5-B265-E5F27CBE0BFF}" type="pres">
      <dgm:prSet presAssocID="{61FBAFAD-C9E6-49D8-81FA-1AFDCFCAE52C}" presName="sibTrans" presStyleLbl="sibTrans1D1" presStyleIdx="13" presStyleCnt="16"/>
      <dgm:spPr/>
    </dgm:pt>
    <dgm:pt modelId="{5A85FB51-E06A-4275-8F22-18D9923EB26D}" type="pres">
      <dgm:prSet presAssocID="{61FBAFAD-C9E6-49D8-81FA-1AFDCFCAE52C}" presName="connectorText" presStyleLbl="sibTrans1D1" presStyleIdx="13" presStyleCnt="16"/>
      <dgm:spPr/>
    </dgm:pt>
    <dgm:pt modelId="{E06EA313-3767-47F1-B416-25D5FAF4ED83}" type="pres">
      <dgm:prSet presAssocID="{2BFF0381-4393-4499-88DD-3607C4DBA8CA}" presName="node" presStyleLbl="node1" presStyleIdx="14" presStyleCnt="17">
        <dgm:presLayoutVars>
          <dgm:bulletEnabled val="1"/>
        </dgm:presLayoutVars>
      </dgm:prSet>
      <dgm:spPr/>
    </dgm:pt>
    <dgm:pt modelId="{2C6C37EC-6787-47BB-BAD4-18C586034005}" type="pres">
      <dgm:prSet presAssocID="{D98DB361-F577-4D1D-B4DA-852EAF41E158}" presName="sibTrans" presStyleLbl="sibTrans1D1" presStyleIdx="14" presStyleCnt="16"/>
      <dgm:spPr/>
    </dgm:pt>
    <dgm:pt modelId="{6B94A085-86B5-4CA9-8F68-8B0FB2B73CF8}" type="pres">
      <dgm:prSet presAssocID="{D98DB361-F577-4D1D-B4DA-852EAF41E158}" presName="connectorText" presStyleLbl="sibTrans1D1" presStyleIdx="14" presStyleCnt="16"/>
      <dgm:spPr/>
    </dgm:pt>
    <dgm:pt modelId="{0413398A-48E3-4916-970B-8FA11C9FE65C}" type="pres">
      <dgm:prSet presAssocID="{708631A9-4ED6-4D05-BE0F-01B19881DED3}" presName="node" presStyleLbl="node1" presStyleIdx="15" presStyleCnt="17">
        <dgm:presLayoutVars>
          <dgm:bulletEnabled val="1"/>
        </dgm:presLayoutVars>
      </dgm:prSet>
      <dgm:spPr/>
    </dgm:pt>
    <dgm:pt modelId="{EFED607A-4AF3-4E50-A1B6-625717316E08}" type="pres">
      <dgm:prSet presAssocID="{9014B373-F9C5-4BD9-AD12-10F350984E1E}" presName="sibTrans" presStyleLbl="sibTrans1D1" presStyleIdx="15" presStyleCnt="16"/>
      <dgm:spPr/>
    </dgm:pt>
    <dgm:pt modelId="{D43F3F29-CEC5-4DBB-B96C-B51E5A902951}" type="pres">
      <dgm:prSet presAssocID="{9014B373-F9C5-4BD9-AD12-10F350984E1E}" presName="connectorText" presStyleLbl="sibTrans1D1" presStyleIdx="15" presStyleCnt="16"/>
      <dgm:spPr/>
    </dgm:pt>
    <dgm:pt modelId="{D572510A-9E22-44D7-A649-79FECC36F113}" type="pres">
      <dgm:prSet presAssocID="{348917A3-015C-4DE9-8EFB-972C509177F8}" presName="node" presStyleLbl="node1" presStyleIdx="16" presStyleCnt="17">
        <dgm:presLayoutVars>
          <dgm:bulletEnabled val="1"/>
        </dgm:presLayoutVars>
      </dgm:prSet>
      <dgm:spPr/>
    </dgm:pt>
  </dgm:ptLst>
  <dgm:cxnLst>
    <dgm:cxn modelId="{94BEA608-B63D-495F-AC0E-39DF9EFD0930}" srcId="{B4460FAA-B535-4CD4-8626-BC06A9428207}" destId="{47AEFF08-97A5-4803-A9D1-F359DB8C6D83}" srcOrd="3" destOrd="0" parTransId="{52AA4795-D1C1-4CDD-9DB7-9DC2B3091EFF}" sibTransId="{580269AA-AEE8-4EE2-8EC9-B4D88472DF5E}"/>
    <dgm:cxn modelId="{8B45D30B-ECE6-4994-91B4-C0DC6D9924FE}" type="presOf" srcId="{708631A9-4ED6-4D05-BE0F-01B19881DED3}" destId="{0413398A-48E3-4916-970B-8FA11C9FE65C}" srcOrd="0" destOrd="0" presId="urn:microsoft.com/office/officeart/2005/8/layout/bProcess3"/>
    <dgm:cxn modelId="{8B432017-8754-47D8-98AC-B28DE053AB08}" srcId="{EFB0A027-DAA9-417C-ACD5-FB81F6111DD7}" destId="{410872A9-C005-487B-814F-F3A8B3D8287B}" srcOrd="5" destOrd="0" parTransId="{629681E5-6A09-4DA1-8736-0C4146B10868}" sibTransId="{257C6A83-494F-45FA-A2E1-BF9BFB9F249C}"/>
    <dgm:cxn modelId="{F6E7E118-02A7-4114-9AE8-3D1BD442B8F9}" type="presOf" srcId="{1AA8A178-A84D-4DC4-A0D8-CF696121BEC5}" destId="{448AE1FE-693C-4903-AB9F-E620117C126E}" srcOrd="0" destOrd="0" presId="urn:microsoft.com/office/officeart/2005/8/layout/bProcess3"/>
    <dgm:cxn modelId="{5BCCE41C-9AEA-4DDF-A7AA-80293C6C6881}" srcId="{EFB0A027-DAA9-417C-ACD5-FB81F6111DD7}" destId="{8609145F-DE44-4AAB-AF89-413CFCEACC4B}" srcOrd="13" destOrd="0" parTransId="{128CA3F4-A1D3-4424-BFD9-D31FE4FA6A74}" sibTransId="{61FBAFAD-C9E6-49D8-81FA-1AFDCFCAE52C}"/>
    <dgm:cxn modelId="{CF5E4C1F-D9B4-4298-91A6-5DB8DC53638B}" srcId="{EFB0A027-DAA9-417C-ACD5-FB81F6111DD7}" destId="{708631A9-4ED6-4D05-BE0F-01B19881DED3}" srcOrd="15" destOrd="0" parTransId="{60AE3EE4-078D-4FB1-B52B-E7C42DFEEE96}" sibTransId="{9014B373-F9C5-4BD9-AD12-10F350984E1E}"/>
    <dgm:cxn modelId="{B529CB2D-515C-43BF-9D3B-539EDA1FF6AB}" type="presOf" srcId="{61FBAFAD-C9E6-49D8-81FA-1AFDCFCAE52C}" destId="{D5BF2C11-4E7F-40E5-B265-E5F27CBE0BFF}" srcOrd="0" destOrd="0" presId="urn:microsoft.com/office/officeart/2005/8/layout/bProcess3"/>
    <dgm:cxn modelId="{2F39542F-F570-4A92-829E-4835FCCD5650}" type="presOf" srcId="{9EF29309-27C9-4EAB-A64C-ED31E90EEB60}" destId="{B3C27FA8-A0F3-47C9-B6A5-D7FD01468D8E}" srcOrd="0" destOrd="0" presId="urn:microsoft.com/office/officeart/2005/8/layout/bProcess3"/>
    <dgm:cxn modelId="{60C81734-9C7B-4BE7-BC40-3A8F3075F824}" type="presOf" srcId="{9EB1062C-DA98-47DD-838F-99CA6A84BBBC}" destId="{0769F0F4-2E61-4071-A166-FDB36F9F4B11}" srcOrd="1" destOrd="0" presId="urn:microsoft.com/office/officeart/2005/8/layout/bProcess3"/>
    <dgm:cxn modelId="{93A3FC34-7133-4DE0-A38F-2E8E8092C30E}" type="presOf" srcId="{CC1266F1-5A7E-4F9A-9BE6-38E21CFABCDE}" destId="{B4FD5D3F-D493-402E-8997-58A8A9A1CAAC}" srcOrd="1" destOrd="0" presId="urn:microsoft.com/office/officeart/2005/8/layout/bProcess3"/>
    <dgm:cxn modelId="{EC2EBC37-E35B-4AA4-9601-656C97215DEF}" type="presOf" srcId="{68073708-EEDF-4EB8-A8F3-F7E5408EA357}" destId="{37B27C10-8709-43C8-9FD4-4B73097BA4E3}" srcOrd="0" destOrd="0" presId="urn:microsoft.com/office/officeart/2005/8/layout/bProcess3"/>
    <dgm:cxn modelId="{769F0C38-1158-4935-B6CE-A8B9240680CE}" type="presOf" srcId="{1F6324A4-AFF5-47A6-A38D-AABA50589FEE}" destId="{A6208470-DE97-49F0-AE1F-B41EBE84707B}" srcOrd="0" destOrd="0" presId="urn:microsoft.com/office/officeart/2005/8/layout/bProcess3"/>
    <dgm:cxn modelId="{17F54139-A4D9-4E02-820F-04E7F058C0AF}" type="presOf" srcId="{410872A9-C005-487B-814F-F3A8B3D8287B}" destId="{73EE92E9-FE9F-4FA6-896A-F7EF5CC5B82A}" srcOrd="0" destOrd="0" presId="urn:microsoft.com/office/officeart/2005/8/layout/bProcess3"/>
    <dgm:cxn modelId="{A9066C3C-1646-46C1-806F-68EE41B960E7}" type="presOf" srcId="{A9D3B4B9-6104-4B9F-8707-E1620559D7E7}" destId="{A837CB92-4B24-4BA5-8173-FCFDE6EA28C0}" srcOrd="0" destOrd="1" presId="urn:microsoft.com/office/officeart/2005/8/layout/bProcess3"/>
    <dgm:cxn modelId="{3D8EF53F-2F4B-406A-B5A8-70CEE3EF7A05}" type="presOf" srcId="{9556BC27-779B-4C86-8DC5-BBC8E12228E4}" destId="{44804773-FCD0-441A-9D77-DA0C4445EFC4}" srcOrd="1" destOrd="0" presId="urn:microsoft.com/office/officeart/2005/8/layout/bProcess3"/>
    <dgm:cxn modelId="{99081260-0478-4F8A-A4CA-E18B03CA64EA}" type="presOf" srcId="{9568C7E2-99B4-4ED7-88E6-0F46B8C9B258}" destId="{1C72D5DB-A352-46C8-A558-708972559899}" srcOrd="0" destOrd="0" presId="urn:microsoft.com/office/officeart/2005/8/layout/bProcess3"/>
    <dgm:cxn modelId="{3930F741-2AF5-4C48-8FB3-22FFA284F598}" srcId="{EFB0A027-DAA9-417C-ACD5-FB81F6111DD7}" destId="{2BFF0381-4393-4499-88DD-3607C4DBA8CA}" srcOrd="14" destOrd="0" parTransId="{ACC81BE0-5D83-4C98-AAC4-C76DA4B26D32}" sibTransId="{D98DB361-F577-4D1D-B4DA-852EAF41E158}"/>
    <dgm:cxn modelId="{5AA2B743-1DC4-4289-94D7-ECE9CE9E18EC}" type="presOf" srcId="{44E31842-894B-4588-9134-3CD9EDF4B76F}" destId="{5FA53ED9-BE21-44FE-8F87-7E1C989E581C}" srcOrd="1" destOrd="0" presId="urn:microsoft.com/office/officeart/2005/8/layout/bProcess3"/>
    <dgm:cxn modelId="{AA5FE445-909E-4111-A223-013105FE66B0}" srcId="{EFB0A027-DAA9-417C-ACD5-FB81F6111DD7}" destId="{348917A3-015C-4DE9-8EFB-972C509177F8}" srcOrd="16" destOrd="0" parTransId="{4EB1D6FA-CC64-493C-9DAE-2D082046878C}" sibTransId="{A8FFAE17-C15F-4A2F-AE2B-A5D17D48A9CD}"/>
    <dgm:cxn modelId="{5764D346-638C-463D-9A81-B9DC71BF8A41}" type="presOf" srcId="{CC1266F1-5A7E-4F9A-9BE6-38E21CFABCDE}" destId="{FB9C9F90-4B08-4FC6-9A7D-4347EE9075E1}" srcOrd="0" destOrd="0" presId="urn:microsoft.com/office/officeart/2005/8/layout/bProcess3"/>
    <dgm:cxn modelId="{146B2448-AE4F-4843-B71C-A69739EF6EC2}" type="presOf" srcId="{9568C7E2-99B4-4ED7-88E6-0F46B8C9B258}" destId="{A2C817CA-251D-4728-B62A-9AD76D1251CD}" srcOrd="1" destOrd="0" presId="urn:microsoft.com/office/officeart/2005/8/layout/bProcess3"/>
    <dgm:cxn modelId="{713E5D68-A96B-4AD0-A6B3-A96241270AE9}" type="presOf" srcId="{348917A3-015C-4DE9-8EFB-972C509177F8}" destId="{D572510A-9E22-44D7-A649-79FECC36F113}" srcOrd="0" destOrd="0" presId="urn:microsoft.com/office/officeart/2005/8/layout/bProcess3"/>
    <dgm:cxn modelId="{B6B54849-70DA-4706-8C4A-9E6BE3FC31D8}" type="presOf" srcId="{61C3966B-ADCB-499C-BBD0-B24468DFAB57}" destId="{C7DC44F1-CDB0-4157-AE46-B5CE4C0C7E2F}" srcOrd="1" destOrd="0" presId="urn:microsoft.com/office/officeart/2005/8/layout/bProcess3"/>
    <dgm:cxn modelId="{663A3A6A-602B-40CA-B358-57DBB4386A5C}" type="presOf" srcId="{8D19F57D-1ABB-4A24-A4F4-BACB88610577}" destId="{228E6E7C-76DE-4EAF-81B9-13059ABCD50C}" srcOrd="0" destOrd="0" presId="urn:microsoft.com/office/officeart/2005/8/layout/bProcess3"/>
    <dgm:cxn modelId="{4E37AB4B-D528-4DC2-8C3E-F09DC725524D}" type="presOf" srcId="{F025FAB0-4C44-406E-9802-3B645741DA86}" destId="{3033384A-9711-4113-9731-AB473CFF8557}" srcOrd="0" destOrd="0" presId="urn:microsoft.com/office/officeart/2005/8/layout/bProcess3"/>
    <dgm:cxn modelId="{44102070-CA82-4025-A40D-76D35F98C199}" type="presOf" srcId="{F8D15FC6-D9CB-4438-8630-41F7C8635DBF}" destId="{6F7F030F-D2DF-4212-96FE-A54EB083B33C}" srcOrd="0" destOrd="0" presId="urn:microsoft.com/office/officeart/2005/8/layout/bProcess3"/>
    <dgm:cxn modelId="{BB246470-E044-4C14-9340-392A05D2B56D}" srcId="{B4460FAA-B535-4CD4-8626-BC06A9428207}" destId="{A9D3B4B9-6104-4B9F-8707-E1620559D7E7}" srcOrd="0" destOrd="0" parTransId="{6FB5B3E0-7A60-4CE4-A0C1-57C04A058B93}" sibTransId="{A9784900-E4F4-4927-811E-AFAC6409E78D}"/>
    <dgm:cxn modelId="{E9BE9D75-AE8B-42EA-992B-07FED0B62771}" type="presOf" srcId="{D7F69352-9C75-403D-BA0F-29248DE7C95D}" destId="{5E1A1B54-5A4E-421E-B443-DF01C031EAB6}" srcOrd="1" destOrd="0" presId="urn:microsoft.com/office/officeart/2005/8/layout/bProcess3"/>
    <dgm:cxn modelId="{1192477A-1224-4CED-9BB9-AE56BB31FBD4}" type="presOf" srcId="{9556BC27-779B-4C86-8DC5-BBC8E12228E4}" destId="{06A53F9C-2D8E-401C-8B4C-C00714A52554}" srcOrd="0" destOrd="0" presId="urn:microsoft.com/office/officeart/2005/8/layout/bProcess3"/>
    <dgm:cxn modelId="{13736E5A-EB3E-4AD2-9923-58E067BB124E}" type="presOf" srcId="{9014B373-F9C5-4BD9-AD12-10F350984E1E}" destId="{D43F3F29-CEC5-4DBB-B96C-B51E5A902951}" srcOrd="1" destOrd="0" presId="urn:microsoft.com/office/officeart/2005/8/layout/bProcess3"/>
    <dgm:cxn modelId="{22E3847D-2F05-44E4-88BF-9272E9D135A1}" type="presOf" srcId="{9EB1062C-DA98-47DD-838F-99CA6A84BBBC}" destId="{F9E3134F-0AE6-456E-9968-664E83F88D05}" srcOrd="0" destOrd="0" presId="urn:microsoft.com/office/officeart/2005/8/layout/bProcess3"/>
    <dgm:cxn modelId="{F1497282-B812-4563-B833-606F80BC6B13}" srcId="{EFB0A027-DAA9-417C-ACD5-FB81F6111DD7}" destId="{A0856FAD-5E7A-4B81-A4FD-50AEC0739679}" srcOrd="8" destOrd="0" parTransId="{0BDEE842-663F-45F0-AE6B-133631FE6260}" sibTransId="{61C3966B-ADCB-499C-BBD0-B24468DFAB57}"/>
    <dgm:cxn modelId="{5A685E85-CCF8-452C-9EFD-D573425BAA3B}" srcId="{EFB0A027-DAA9-417C-ACD5-FB81F6111DD7}" destId="{82CDBEDA-0150-4840-A2E2-D12BA5DC7F30}" srcOrd="9" destOrd="0" parTransId="{21422931-6841-4251-BAB7-15A94A32CA08}" sibTransId="{44E31842-894B-4588-9134-3CD9EDF4B76F}"/>
    <dgm:cxn modelId="{A9B90088-66A2-4669-8889-45F4D7A22B0B}" type="presOf" srcId="{44E31842-894B-4588-9134-3CD9EDF4B76F}" destId="{E6F45BE3-4220-41B1-AC5E-D062202BC4B9}" srcOrd="0" destOrd="0" presId="urn:microsoft.com/office/officeart/2005/8/layout/bProcess3"/>
    <dgm:cxn modelId="{4A20E78D-6952-4425-9F12-5A79BB36300C}" type="presOf" srcId="{D98DB361-F577-4D1D-B4DA-852EAF41E158}" destId="{2C6C37EC-6787-47BB-BAD4-18C586034005}" srcOrd="0" destOrd="0" presId="urn:microsoft.com/office/officeart/2005/8/layout/bProcess3"/>
    <dgm:cxn modelId="{87F81597-42FE-4F6C-96A1-B9348F43A337}" type="presOf" srcId="{8609145F-DE44-4AAB-AF89-413CFCEACC4B}" destId="{5E59C387-7D1A-453E-AFD3-3F3017E37514}" srcOrd="0" destOrd="0" presId="urn:microsoft.com/office/officeart/2005/8/layout/bProcess3"/>
    <dgm:cxn modelId="{7273839F-ABF9-44EF-8C58-92F42393E677}" type="presOf" srcId="{B4460FAA-B535-4CD4-8626-BC06A9428207}" destId="{A837CB92-4B24-4BA5-8173-FCFDE6EA28C0}" srcOrd="0" destOrd="0" presId="urn:microsoft.com/office/officeart/2005/8/layout/bProcess3"/>
    <dgm:cxn modelId="{B52DADA5-AB3D-465F-9F3A-EBA1706CBBB0}" type="presOf" srcId="{EFB0A027-DAA9-417C-ACD5-FB81F6111DD7}" destId="{487774A2-75E9-43D2-B6C8-BB96DF21398B}" srcOrd="0" destOrd="0" presId="urn:microsoft.com/office/officeart/2005/8/layout/bProcess3"/>
    <dgm:cxn modelId="{D6B7DDA9-51D7-4D2F-88BA-383FC312D8BC}" srcId="{EFB0A027-DAA9-417C-ACD5-FB81F6111DD7}" destId="{D5D52AAD-4735-4406-B278-0957075CFFF3}" srcOrd="6" destOrd="0" parTransId="{234C5EF7-13E1-45FB-B069-42D26F0A0FC4}" sibTransId="{8D19F57D-1ABB-4A24-A4F4-BACB88610577}"/>
    <dgm:cxn modelId="{B55D20AB-9037-483A-905A-F394140E14E5}" type="presOf" srcId="{4CFEDDDA-1511-44E0-89E5-937134315394}" destId="{6077CD64-CFB4-41BC-8446-1C06FAC2C824}" srcOrd="0" destOrd="0" presId="urn:microsoft.com/office/officeart/2005/8/layout/bProcess3"/>
    <dgm:cxn modelId="{18CAEFAC-C20A-4A92-996B-74F3E08B6A5B}" type="presOf" srcId="{61C3966B-ADCB-499C-BBD0-B24468DFAB57}" destId="{D53A3AE5-E01E-41BE-9B45-4E2A6FA861A8}" srcOrd="0" destOrd="0" presId="urn:microsoft.com/office/officeart/2005/8/layout/bProcess3"/>
    <dgm:cxn modelId="{C3239AAE-A446-46CA-A015-24EA416CE357}" type="presOf" srcId="{2BFF0381-4393-4499-88DD-3607C4DBA8CA}" destId="{E06EA313-3767-47F1-B416-25D5FAF4ED83}" srcOrd="0" destOrd="0" presId="urn:microsoft.com/office/officeart/2005/8/layout/bProcess3"/>
    <dgm:cxn modelId="{BB1E11B2-33FA-4336-B2AA-F83FCB57A8C9}" srcId="{EFB0A027-DAA9-417C-ACD5-FB81F6111DD7}" destId="{B6FB4039-0598-443F-9330-CB2C5E6715B3}" srcOrd="7" destOrd="0" parTransId="{C0033E42-444D-438A-ABB0-C3202501F1B7}" sibTransId="{9EB1062C-DA98-47DD-838F-99CA6A84BBBC}"/>
    <dgm:cxn modelId="{6838D5B7-DD15-4CB0-A598-7CD47A7AF3D2}" srcId="{B4460FAA-B535-4CD4-8626-BC06A9428207}" destId="{ED535E67-CD85-473B-871B-33B7F2586571}" srcOrd="1" destOrd="0" parTransId="{E7F7920B-0A43-49D4-8B9C-6BB9060256F4}" sibTransId="{A893AA95-46B7-4594-B0EF-7CA940DC0BCD}"/>
    <dgm:cxn modelId="{E2B4B5BA-AFCD-4D03-94BD-02C65F8C78B0}" srcId="{EFB0A027-DAA9-417C-ACD5-FB81F6111DD7}" destId="{F025FAB0-4C44-406E-9802-3B645741DA86}" srcOrd="0" destOrd="0" parTransId="{E57D0F17-366E-42A8-AC18-B14D58421D47}" sibTransId="{CC1266F1-5A7E-4F9A-9BE6-38E21CFABCDE}"/>
    <dgm:cxn modelId="{FAC029BD-263A-4F65-B481-17477F5E4DC5}" srcId="{EFB0A027-DAA9-417C-ACD5-FB81F6111DD7}" destId="{4FBD2A4B-7376-4F0C-BD51-F7F1882D24D1}" srcOrd="11" destOrd="0" parTransId="{3500D3E6-20BF-480B-BF4E-6316D1B372D6}" sibTransId="{745467DA-A40B-432F-AFE8-FED29D35A78F}"/>
    <dgm:cxn modelId="{83B6D9BD-3ABC-4DF8-8AB3-3B7C0AF7AE26}" type="presOf" srcId="{8D19F57D-1ABB-4A24-A4F4-BACB88610577}" destId="{3056F544-1549-485B-B959-EAAF92756000}" srcOrd="1" destOrd="0" presId="urn:microsoft.com/office/officeart/2005/8/layout/bProcess3"/>
    <dgm:cxn modelId="{6BC309C2-8DB8-4C98-A9BC-4F3F19A7A6A1}" type="presOf" srcId="{76771FD7-0753-41F9-B4AC-CF38B82D68B9}" destId="{A837CB92-4B24-4BA5-8173-FCFDE6EA28C0}" srcOrd="0" destOrd="3" presId="urn:microsoft.com/office/officeart/2005/8/layout/bProcess3"/>
    <dgm:cxn modelId="{56F099C5-9B8E-4BC1-9799-828855C87E22}" type="presOf" srcId="{A0856FAD-5E7A-4B81-A4FD-50AEC0739679}" destId="{40640E8D-D5F3-45C4-81A3-DE0694A57CA3}" srcOrd="0" destOrd="0" presId="urn:microsoft.com/office/officeart/2005/8/layout/bProcess3"/>
    <dgm:cxn modelId="{259C9DC5-47D1-425E-A7C8-F0A87D278B67}" type="presOf" srcId="{F8D15FC6-D9CB-4438-8630-41F7C8635DBF}" destId="{7F3A3238-3106-4614-BF91-D1B6F4652756}" srcOrd="1" destOrd="0" presId="urn:microsoft.com/office/officeart/2005/8/layout/bProcess3"/>
    <dgm:cxn modelId="{3396BBC5-E1F9-4ED5-85D6-B0AA01756A71}" type="presOf" srcId="{257C6A83-494F-45FA-A2E1-BF9BFB9F249C}" destId="{5872F15C-0660-4B7F-A9B2-CE72DFA0B9F8}" srcOrd="0" destOrd="0" presId="urn:microsoft.com/office/officeart/2005/8/layout/bProcess3"/>
    <dgm:cxn modelId="{420CE5C6-CAFB-42D4-B17B-2AEA9C9E5DE0}" srcId="{EFB0A027-DAA9-417C-ACD5-FB81F6111DD7}" destId="{68073708-EEDF-4EB8-A8F3-F7E5408EA357}" srcOrd="10" destOrd="0" parTransId="{DC60A422-D757-4965-8189-63A152BC964A}" sibTransId="{D7F69352-9C75-403D-BA0F-29248DE7C95D}"/>
    <dgm:cxn modelId="{373298CB-F785-419E-99C2-7840BDAAD37C}" type="presOf" srcId="{61FBAFAD-C9E6-49D8-81FA-1AFDCFCAE52C}" destId="{5A85FB51-E06A-4275-8F22-18D9923EB26D}" srcOrd="1" destOrd="0" presId="urn:microsoft.com/office/officeart/2005/8/layout/bProcess3"/>
    <dgm:cxn modelId="{10550DCC-AC60-48CD-9ABE-32F8420F605F}" type="presOf" srcId="{82CDBEDA-0150-4840-A2E2-D12BA5DC7F30}" destId="{16ED403D-1C01-43FA-8B73-1C5579960F31}" srcOrd="0" destOrd="0" presId="urn:microsoft.com/office/officeart/2005/8/layout/bProcess3"/>
    <dgm:cxn modelId="{F5D082CE-FAA3-4466-ABDD-87F58DC6C4FC}" type="presOf" srcId="{47AEFF08-97A5-4803-A9D1-F359DB8C6D83}" destId="{A837CB92-4B24-4BA5-8173-FCFDE6EA28C0}" srcOrd="0" destOrd="4" presId="urn:microsoft.com/office/officeart/2005/8/layout/bProcess3"/>
    <dgm:cxn modelId="{C81BC9D5-A9B9-4CC2-8B06-C2DE1E60EDE7}" type="presOf" srcId="{F73F77C1-A57F-4846-9404-99950422E785}" destId="{2FDECC9F-CAF8-497E-8D95-7E04855612CC}" srcOrd="0" destOrd="0" presId="urn:microsoft.com/office/officeart/2005/8/layout/bProcess3"/>
    <dgm:cxn modelId="{2935F4D8-E16B-4522-BAAA-F6EEB41B147A}" type="presOf" srcId="{D98DB361-F577-4D1D-B4DA-852EAF41E158}" destId="{6B94A085-86B5-4CA9-8F68-8B0FB2B73CF8}" srcOrd="1" destOrd="0" presId="urn:microsoft.com/office/officeart/2005/8/layout/bProcess3"/>
    <dgm:cxn modelId="{477733DA-D144-4029-8544-D853822BB13C}" type="presOf" srcId="{1F6324A4-AFF5-47A6-A38D-AABA50589FEE}" destId="{E1FF1EBE-86E3-4DA7-918B-9EE52E9F599C}" srcOrd="1" destOrd="0" presId="urn:microsoft.com/office/officeart/2005/8/layout/bProcess3"/>
    <dgm:cxn modelId="{09FA48DB-E1CF-49A5-AA4F-9FB8AB48FF5B}" type="presOf" srcId="{745467DA-A40B-432F-AFE8-FED29D35A78F}" destId="{9A5854C0-4B87-4387-86E5-E72168396CED}" srcOrd="0" destOrd="0" presId="urn:microsoft.com/office/officeart/2005/8/layout/bProcess3"/>
    <dgm:cxn modelId="{8FD2A2E2-A50C-44BF-A79E-97C0DE4372DB}" type="presOf" srcId="{D5D52AAD-4735-4406-B278-0957075CFFF3}" destId="{CBE44722-6450-4D9A-AE29-5B0AFAFC1D6E}" srcOrd="0" destOrd="0" presId="urn:microsoft.com/office/officeart/2005/8/layout/bProcess3"/>
    <dgm:cxn modelId="{A60BA2E8-6DB9-4E25-BDA8-594261C580B3}" type="presOf" srcId="{1AA8A178-A84D-4DC4-A0D8-CF696121BEC5}" destId="{F9BF8A40-DB70-42CB-8F36-964EC3984AE1}" srcOrd="1" destOrd="0" presId="urn:microsoft.com/office/officeart/2005/8/layout/bProcess3"/>
    <dgm:cxn modelId="{2B8EE9E8-5CBA-4952-99C0-16C68439DFE0}" type="presOf" srcId="{B6FB4039-0598-443F-9330-CB2C5E6715B3}" destId="{9DC634C1-E58D-4256-AA64-AC254847C4EA}" srcOrd="0" destOrd="0" presId="urn:microsoft.com/office/officeart/2005/8/layout/bProcess3"/>
    <dgm:cxn modelId="{5B3BCEE9-CE38-443D-B83F-0BEC5D9EF428}" type="presOf" srcId="{4FBD2A4B-7376-4F0C-BD51-F7F1882D24D1}" destId="{E76F1E75-70EC-4D08-BBB4-9DAF74D70421}" srcOrd="0" destOrd="0" presId="urn:microsoft.com/office/officeart/2005/8/layout/bProcess3"/>
    <dgm:cxn modelId="{574ECEEA-C924-40DA-BD81-19926477A66C}" type="presOf" srcId="{745467DA-A40B-432F-AFE8-FED29D35A78F}" destId="{EFF99ADB-15FE-4F23-A01D-9D49B64E302F}" srcOrd="1" destOrd="0" presId="urn:microsoft.com/office/officeart/2005/8/layout/bProcess3"/>
    <dgm:cxn modelId="{40D09CEE-DFAE-472C-8087-C22AEBFA9378}" type="presOf" srcId="{15354456-CB9E-40E0-A9BF-2D79651BD935}" destId="{3E75E662-CB2C-4440-980B-C0F4F298FE77}" srcOrd="0" destOrd="0" presId="urn:microsoft.com/office/officeart/2005/8/layout/bProcess3"/>
    <dgm:cxn modelId="{2FBD27F0-BBA0-42E9-92E7-5F39A273C51A}" srcId="{EFB0A027-DAA9-417C-ACD5-FB81F6111DD7}" destId="{4CFEDDDA-1511-44E0-89E5-937134315394}" srcOrd="2" destOrd="0" parTransId="{E242D83D-E40E-4E53-9A40-A5459FA4515E}" sibTransId="{9568C7E2-99B4-4ED7-88E6-0F46B8C9B258}"/>
    <dgm:cxn modelId="{5CC7C3F0-1787-4021-8B11-9C3C9747B3CD}" srcId="{B4460FAA-B535-4CD4-8626-BC06A9428207}" destId="{76771FD7-0753-41F9-B4AC-CF38B82D68B9}" srcOrd="2" destOrd="0" parTransId="{68067177-86B2-48E6-BB92-2242C76DBEE9}" sibTransId="{2FE338F1-DCCA-4190-BB97-AADB64262CA1}"/>
    <dgm:cxn modelId="{51B7AFF1-92C3-459E-85FB-2B1877BFC874}" type="presOf" srcId="{257C6A83-494F-45FA-A2E1-BF9BFB9F249C}" destId="{B183FE9D-04D7-499B-9104-F1FE3F952EB7}" srcOrd="1" destOrd="0" presId="urn:microsoft.com/office/officeart/2005/8/layout/bProcess3"/>
    <dgm:cxn modelId="{2ABBE7F2-0754-4CCE-8176-6B586022E1BA}" srcId="{EFB0A027-DAA9-417C-ACD5-FB81F6111DD7}" destId="{B4460FAA-B535-4CD4-8626-BC06A9428207}" srcOrd="4" destOrd="0" parTransId="{7C34BCC5-8D08-4C60-9E47-D5B51B0329C3}" sibTransId="{1AA8A178-A84D-4DC4-A0D8-CF696121BEC5}"/>
    <dgm:cxn modelId="{CEBB27F3-9057-4AE5-A02B-A6B90B908EE3}" srcId="{EFB0A027-DAA9-417C-ACD5-FB81F6111DD7}" destId="{9EF29309-27C9-4EAB-A64C-ED31E90EEB60}" srcOrd="1" destOrd="0" parTransId="{34BB4FB8-D767-4B2F-9870-02DC53A5379D}" sibTransId="{9556BC27-779B-4C86-8DC5-BBC8E12228E4}"/>
    <dgm:cxn modelId="{E7D857F3-3584-4A2A-B118-F2A0A3B2C09F}" type="presOf" srcId="{ED535E67-CD85-473B-871B-33B7F2586571}" destId="{A837CB92-4B24-4BA5-8173-FCFDE6EA28C0}" srcOrd="0" destOrd="2" presId="urn:microsoft.com/office/officeart/2005/8/layout/bProcess3"/>
    <dgm:cxn modelId="{D8E9E4F4-9AB1-4EA3-BF4D-5903204E3E22}" type="presOf" srcId="{9014B373-F9C5-4BD9-AD12-10F350984E1E}" destId="{EFED607A-4AF3-4E50-A1B6-625717316E08}" srcOrd="0" destOrd="0" presId="urn:microsoft.com/office/officeart/2005/8/layout/bProcess3"/>
    <dgm:cxn modelId="{F2AE79F9-1C49-4C33-B736-F8AE4CA84E46}" srcId="{EFB0A027-DAA9-417C-ACD5-FB81F6111DD7}" destId="{15354456-CB9E-40E0-A9BF-2D79651BD935}" srcOrd="12" destOrd="0" parTransId="{CBDF112B-34E6-471B-AC69-50E9B4C87291}" sibTransId="{F8D15FC6-D9CB-4438-8630-41F7C8635DBF}"/>
    <dgm:cxn modelId="{B00CECF9-A506-4779-BDC0-745EB6AA0955}" srcId="{EFB0A027-DAA9-417C-ACD5-FB81F6111DD7}" destId="{F73F77C1-A57F-4846-9404-99950422E785}" srcOrd="3" destOrd="0" parTransId="{815AA64F-7B44-4C90-80AB-245006D212F4}" sibTransId="{1F6324A4-AFF5-47A6-A38D-AABA50589FEE}"/>
    <dgm:cxn modelId="{08925FFD-27E5-4DEC-889D-3657AB9AE711}" type="presOf" srcId="{D7F69352-9C75-403D-BA0F-29248DE7C95D}" destId="{ED380F89-BF85-41C7-983D-7A79D69109A0}" srcOrd="0" destOrd="0" presId="urn:microsoft.com/office/officeart/2005/8/layout/bProcess3"/>
    <dgm:cxn modelId="{7B261581-3FED-4E20-BEE5-955D98B7AD03}" type="presParOf" srcId="{487774A2-75E9-43D2-B6C8-BB96DF21398B}" destId="{3033384A-9711-4113-9731-AB473CFF8557}" srcOrd="0" destOrd="0" presId="urn:microsoft.com/office/officeart/2005/8/layout/bProcess3"/>
    <dgm:cxn modelId="{29EE4268-2B84-4095-99A0-FF6D742B055A}" type="presParOf" srcId="{487774A2-75E9-43D2-B6C8-BB96DF21398B}" destId="{FB9C9F90-4B08-4FC6-9A7D-4347EE9075E1}" srcOrd="1" destOrd="0" presId="urn:microsoft.com/office/officeart/2005/8/layout/bProcess3"/>
    <dgm:cxn modelId="{C5902BCC-B360-4C6A-9BC8-6569CF1B9F64}" type="presParOf" srcId="{FB9C9F90-4B08-4FC6-9A7D-4347EE9075E1}" destId="{B4FD5D3F-D493-402E-8997-58A8A9A1CAAC}" srcOrd="0" destOrd="0" presId="urn:microsoft.com/office/officeart/2005/8/layout/bProcess3"/>
    <dgm:cxn modelId="{358021E6-8CF9-4385-A9BD-6555A5DA3F3C}" type="presParOf" srcId="{487774A2-75E9-43D2-B6C8-BB96DF21398B}" destId="{B3C27FA8-A0F3-47C9-B6A5-D7FD01468D8E}" srcOrd="2" destOrd="0" presId="urn:microsoft.com/office/officeart/2005/8/layout/bProcess3"/>
    <dgm:cxn modelId="{8B0C3164-6D08-4573-92E6-2FFA3403A699}" type="presParOf" srcId="{487774A2-75E9-43D2-B6C8-BB96DF21398B}" destId="{06A53F9C-2D8E-401C-8B4C-C00714A52554}" srcOrd="3" destOrd="0" presId="urn:microsoft.com/office/officeart/2005/8/layout/bProcess3"/>
    <dgm:cxn modelId="{BF2F17C0-DCA0-4A67-B459-A94B74976F47}" type="presParOf" srcId="{06A53F9C-2D8E-401C-8B4C-C00714A52554}" destId="{44804773-FCD0-441A-9D77-DA0C4445EFC4}" srcOrd="0" destOrd="0" presId="urn:microsoft.com/office/officeart/2005/8/layout/bProcess3"/>
    <dgm:cxn modelId="{86F982C7-52A0-4BC2-A389-22B38C4266E0}" type="presParOf" srcId="{487774A2-75E9-43D2-B6C8-BB96DF21398B}" destId="{6077CD64-CFB4-41BC-8446-1C06FAC2C824}" srcOrd="4" destOrd="0" presId="urn:microsoft.com/office/officeart/2005/8/layout/bProcess3"/>
    <dgm:cxn modelId="{027CA298-FDF7-45EF-91E0-23330C1EB66D}" type="presParOf" srcId="{487774A2-75E9-43D2-B6C8-BB96DF21398B}" destId="{1C72D5DB-A352-46C8-A558-708972559899}" srcOrd="5" destOrd="0" presId="urn:microsoft.com/office/officeart/2005/8/layout/bProcess3"/>
    <dgm:cxn modelId="{4191E6A9-98B9-42C3-BA8F-53175ED049B2}" type="presParOf" srcId="{1C72D5DB-A352-46C8-A558-708972559899}" destId="{A2C817CA-251D-4728-B62A-9AD76D1251CD}" srcOrd="0" destOrd="0" presId="urn:microsoft.com/office/officeart/2005/8/layout/bProcess3"/>
    <dgm:cxn modelId="{4417F6BD-F28D-4C38-9C9E-AAB80B7F5EF3}" type="presParOf" srcId="{487774A2-75E9-43D2-B6C8-BB96DF21398B}" destId="{2FDECC9F-CAF8-497E-8D95-7E04855612CC}" srcOrd="6" destOrd="0" presId="urn:microsoft.com/office/officeart/2005/8/layout/bProcess3"/>
    <dgm:cxn modelId="{C783CB8F-1F19-40DC-B5E7-96C5D5D6D574}" type="presParOf" srcId="{487774A2-75E9-43D2-B6C8-BB96DF21398B}" destId="{A6208470-DE97-49F0-AE1F-B41EBE84707B}" srcOrd="7" destOrd="0" presId="urn:microsoft.com/office/officeart/2005/8/layout/bProcess3"/>
    <dgm:cxn modelId="{99B1B6B9-05C9-450A-806B-2FAC8EE7DB61}" type="presParOf" srcId="{A6208470-DE97-49F0-AE1F-B41EBE84707B}" destId="{E1FF1EBE-86E3-4DA7-918B-9EE52E9F599C}" srcOrd="0" destOrd="0" presId="urn:microsoft.com/office/officeart/2005/8/layout/bProcess3"/>
    <dgm:cxn modelId="{E9CB5A6C-E2BA-431A-BFA1-A99A79DCD3B5}" type="presParOf" srcId="{487774A2-75E9-43D2-B6C8-BB96DF21398B}" destId="{A837CB92-4B24-4BA5-8173-FCFDE6EA28C0}" srcOrd="8" destOrd="0" presId="urn:microsoft.com/office/officeart/2005/8/layout/bProcess3"/>
    <dgm:cxn modelId="{F8DF0CB9-5FCA-43CD-8A78-200DC18BAB68}" type="presParOf" srcId="{487774A2-75E9-43D2-B6C8-BB96DF21398B}" destId="{448AE1FE-693C-4903-AB9F-E620117C126E}" srcOrd="9" destOrd="0" presId="urn:microsoft.com/office/officeart/2005/8/layout/bProcess3"/>
    <dgm:cxn modelId="{F6B5ECBF-E190-42DF-964C-6BC2BC8323CD}" type="presParOf" srcId="{448AE1FE-693C-4903-AB9F-E620117C126E}" destId="{F9BF8A40-DB70-42CB-8F36-964EC3984AE1}" srcOrd="0" destOrd="0" presId="urn:microsoft.com/office/officeart/2005/8/layout/bProcess3"/>
    <dgm:cxn modelId="{6A60C831-F9A1-42B0-A208-B56DCA24F1AB}" type="presParOf" srcId="{487774A2-75E9-43D2-B6C8-BB96DF21398B}" destId="{73EE92E9-FE9F-4FA6-896A-F7EF5CC5B82A}" srcOrd="10" destOrd="0" presId="urn:microsoft.com/office/officeart/2005/8/layout/bProcess3"/>
    <dgm:cxn modelId="{A7217B29-3CE8-4980-B99C-44C044F95DF8}" type="presParOf" srcId="{487774A2-75E9-43D2-B6C8-BB96DF21398B}" destId="{5872F15C-0660-4B7F-A9B2-CE72DFA0B9F8}" srcOrd="11" destOrd="0" presId="urn:microsoft.com/office/officeart/2005/8/layout/bProcess3"/>
    <dgm:cxn modelId="{63485D56-B434-4380-9AB2-0F31A8C06384}" type="presParOf" srcId="{5872F15C-0660-4B7F-A9B2-CE72DFA0B9F8}" destId="{B183FE9D-04D7-499B-9104-F1FE3F952EB7}" srcOrd="0" destOrd="0" presId="urn:microsoft.com/office/officeart/2005/8/layout/bProcess3"/>
    <dgm:cxn modelId="{80EF7B65-BABE-474B-A504-B30F5B8DC604}" type="presParOf" srcId="{487774A2-75E9-43D2-B6C8-BB96DF21398B}" destId="{CBE44722-6450-4D9A-AE29-5B0AFAFC1D6E}" srcOrd="12" destOrd="0" presId="urn:microsoft.com/office/officeart/2005/8/layout/bProcess3"/>
    <dgm:cxn modelId="{954325AD-FF58-4019-B135-B30037243F8D}" type="presParOf" srcId="{487774A2-75E9-43D2-B6C8-BB96DF21398B}" destId="{228E6E7C-76DE-4EAF-81B9-13059ABCD50C}" srcOrd="13" destOrd="0" presId="urn:microsoft.com/office/officeart/2005/8/layout/bProcess3"/>
    <dgm:cxn modelId="{B31A649F-D729-430F-BA9F-3A52C69A61BA}" type="presParOf" srcId="{228E6E7C-76DE-4EAF-81B9-13059ABCD50C}" destId="{3056F544-1549-485B-B959-EAAF92756000}" srcOrd="0" destOrd="0" presId="urn:microsoft.com/office/officeart/2005/8/layout/bProcess3"/>
    <dgm:cxn modelId="{FFE7B1B3-813A-4025-BE01-EFEE29E55605}" type="presParOf" srcId="{487774A2-75E9-43D2-B6C8-BB96DF21398B}" destId="{9DC634C1-E58D-4256-AA64-AC254847C4EA}" srcOrd="14" destOrd="0" presId="urn:microsoft.com/office/officeart/2005/8/layout/bProcess3"/>
    <dgm:cxn modelId="{39975ECB-3778-4370-B7B1-61A040ECFE9F}" type="presParOf" srcId="{487774A2-75E9-43D2-B6C8-BB96DF21398B}" destId="{F9E3134F-0AE6-456E-9968-664E83F88D05}" srcOrd="15" destOrd="0" presId="urn:microsoft.com/office/officeart/2005/8/layout/bProcess3"/>
    <dgm:cxn modelId="{CC1FD77B-A81F-45C0-B23B-528CDD1ABDAD}" type="presParOf" srcId="{F9E3134F-0AE6-456E-9968-664E83F88D05}" destId="{0769F0F4-2E61-4071-A166-FDB36F9F4B11}" srcOrd="0" destOrd="0" presId="urn:microsoft.com/office/officeart/2005/8/layout/bProcess3"/>
    <dgm:cxn modelId="{A7F5047B-FA80-4552-B821-72589895BABF}" type="presParOf" srcId="{487774A2-75E9-43D2-B6C8-BB96DF21398B}" destId="{40640E8D-D5F3-45C4-81A3-DE0694A57CA3}" srcOrd="16" destOrd="0" presId="urn:microsoft.com/office/officeart/2005/8/layout/bProcess3"/>
    <dgm:cxn modelId="{0FA039AC-A036-4FAA-9327-823F9C4B615C}" type="presParOf" srcId="{487774A2-75E9-43D2-B6C8-BB96DF21398B}" destId="{D53A3AE5-E01E-41BE-9B45-4E2A6FA861A8}" srcOrd="17" destOrd="0" presId="urn:microsoft.com/office/officeart/2005/8/layout/bProcess3"/>
    <dgm:cxn modelId="{AF41AE34-EECA-47A3-B792-DE7A6A079AE9}" type="presParOf" srcId="{D53A3AE5-E01E-41BE-9B45-4E2A6FA861A8}" destId="{C7DC44F1-CDB0-4157-AE46-B5CE4C0C7E2F}" srcOrd="0" destOrd="0" presId="urn:microsoft.com/office/officeart/2005/8/layout/bProcess3"/>
    <dgm:cxn modelId="{C288DBD3-FCE4-44F1-9E99-4F903465FD6A}" type="presParOf" srcId="{487774A2-75E9-43D2-B6C8-BB96DF21398B}" destId="{16ED403D-1C01-43FA-8B73-1C5579960F31}" srcOrd="18" destOrd="0" presId="urn:microsoft.com/office/officeart/2005/8/layout/bProcess3"/>
    <dgm:cxn modelId="{319EE65A-8624-4CD0-B234-1CBBEE542038}" type="presParOf" srcId="{487774A2-75E9-43D2-B6C8-BB96DF21398B}" destId="{E6F45BE3-4220-41B1-AC5E-D062202BC4B9}" srcOrd="19" destOrd="0" presId="urn:microsoft.com/office/officeart/2005/8/layout/bProcess3"/>
    <dgm:cxn modelId="{6ADFE59F-BB61-4571-9A65-A633E6463C07}" type="presParOf" srcId="{E6F45BE3-4220-41B1-AC5E-D062202BC4B9}" destId="{5FA53ED9-BE21-44FE-8F87-7E1C989E581C}" srcOrd="0" destOrd="0" presId="urn:microsoft.com/office/officeart/2005/8/layout/bProcess3"/>
    <dgm:cxn modelId="{EE552000-0F9A-4D67-9DD6-331278D86026}" type="presParOf" srcId="{487774A2-75E9-43D2-B6C8-BB96DF21398B}" destId="{37B27C10-8709-43C8-9FD4-4B73097BA4E3}" srcOrd="20" destOrd="0" presId="urn:microsoft.com/office/officeart/2005/8/layout/bProcess3"/>
    <dgm:cxn modelId="{32EC61BB-8CC0-4B35-ADEC-08ADD571576D}" type="presParOf" srcId="{487774A2-75E9-43D2-B6C8-BB96DF21398B}" destId="{ED380F89-BF85-41C7-983D-7A79D69109A0}" srcOrd="21" destOrd="0" presId="urn:microsoft.com/office/officeart/2005/8/layout/bProcess3"/>
    <dgm:cxn modelId="{ED40A62D-3278-4155-A6AA-F222907E2252}" type="presParOf" srcId="{ED380F89-BF85-41C7-983D-7A79D69109A0}" destId="{5E1A1B54-5A4E-421E-B443-DF01C031EAB6}" srcOrd="0" destOrd="0" presId="urn:microsoft.com/office/officeart/2005/8/layout/bProcess3"/>
    <dgm:cxn modelId="{03F76621-EAD4-4B4D-B784-61DD39BDBD9F}" type="presParOf" srcId="{487774A2-75E9-43D2-B6C8-BB96DF21398B}" destId="{E76F1E75-70EC-4D08-BBB4-9DAF74D70421}" srcOrd="22" destOrd="0" presId="urn:microsoft.com/office/officeart/2005/8/layout/bProcess3"/>
    <dgm:cxn modelId="{6F329DC3-C21F-41B4-9FD3-EEAEEED17032}" type="presParOf" srcId="{487774A2-75E9-43D2-B6C8-BB96DF21398B}" destId="{9A5854C0-4B87-4387-86E5-E72168396CED}" srcOrd="23" destOrd="0" presId="urn:microsoft.com/office/officeart/2005/8/layout/bProcess3"/>
    <dgm:cxn modelId="{07FED217-1FC8-40AB-AEF8-F22E1F222160}" type="presParOf" srcId="{9A5854C0-4B87-4387-86E5-E72168396CED}" destId="{EFF99ADB-15FE-4F23-A01D-9D49B64E302F}" srcOrd="0" destOrd="0" presId="urn:microsoft.com/office/officeart/2005/8/layout/bProcess3"/>
    <dgm:cxn modelId="{DAC5A3C8-1FFF-4E1E-A842-B688BA2F97B7}" type="presParOf" srcId="{487774A2-75E9-43D2-B6C8-BB96DF21398B}" destId="{3E75E662-CB2C-4440-980B-C0F4F298FE77}" srcOrd="24" destOrd="0" presId="urn:microsoft.com/office/officeart/2005/8/layout/bProcess3"/>
    <dgm:cxn modelId="{E10A541C-EE93-4BC5-A361-C37FC22A66BF}" type="presParOf" srcId="{487774A2-75E9-43D2-B6C8-BB96DF21398B}" destId="{6F7F030F-D2DF-4212-96FE-A54EB083B33C}" srcOrd="25" destOrd="0" presId="urn:microsoft.com/office/officeart/2005/8/layout/bProcess3"/>
    <dgm:cxn modelId="{16B032A3-4581-4192-8690-88C49136ADE9}" type="presParOf" srcId="{6F7F030F-D2DF-4212-96FE-A54EB083B33C}" destId="{7F3A3238-3106-4614-BF91-D1B6F4652756}" srcOrd="0" destOrd="0" presId="urn:microsoft.com/office/officeart/2005/8/layout/bProcess3"/>
    <dgm:cxn modelId="{1362C40A-ADAD-49EA-B20C-198215870375}" type="presParOf" srcId="{487774A2-75E9-43D2-B6C8-BB96DF21398B}" destId="{5E59C387-7D1A-453E-AFD3-3F3017E37514}" srcOrd="26" destOrd="0" presId="urn:microsoft.com/office/officeart/2005/8/layout/bProcess3"/>
    <dgm:cxn modelId="{7BDFC0D4-0DD5-4531-8CB1-B449583EEC24}" type="presParOf" srcId="{487774A2-75E9-43D2-B6C8-BB96DF21398B}" destId="{D5BF2C11-4E7F-40E5-B265-E5F27CBE0BFF}" srcOrd="27" destOrd="0" presId="urn:microsoft.com/office/officeart/2005/8/layout/bProcess3"/>
    <dgm:cxn modelId="{14B3CF66-D80F-47C2-A1AC-411B7A72B23F}" type="presParOf" srcId="{D5BF2C11-4E7F-40E5-B265-E5F27CBE0BFF}" destId="{5A85FB51-E06A-4275-8F22-18D9923EB26D}" srcOrd="0" destOrd="0" presId="urn:microsoft.com/office/officeart/2005/8/layout/bProcess3"/>
    <dgm:cxn modelId="{FA4CAA5D-A115-4C5C-AD66-DC1CC89D62EE}" type="presParOf" srcId="{487774A2-75E9-43D2-B6C8-BB96DF21398B}" destId="{E06EA313-3767-47F1-B416-25D5FAF4ED83}" srcOrd="28" destOrd="0" presId="urn:microsoft.com/office/officeart/2005/8/layout/bProcess3"/>
    <dgm:cxn modelId="{8E6287AB-10D6-4219-879C-9E63428F6F46}" type="presParOf" srcId="{487774A2-75E9-43D2-B6C8-BB96DF21398B}" destId="{2C6C37EC-6787-47BB-BAD4-18C586034005}" srcOrd="29" destOrd="0" presId="urn:microsoft.com/office/officeart/2005/8/layout/bProcess3"/>
    <dgm:cxn modelId="{54E623A7-CBBA-4AAB-A267-FFCDD582F67A}" type="presParOf" srcId="{2C6C37EC-6787-47BB-BAD4-18C586034005}" destId="{6B94A085-86B5-4CA9-8F68-8B0FB2B73CF8}" srcOrd="0" destOrd="0" presId="urn:microsoft.com/office/officeart/2005/8/layout/bProcess3"/>
    <dgm:cxn modelId="{6B705C8B-A3DC-402B-8E80-41C81313BA00}" type="presParOf" srcId="{487774A2-75E9-43D2-B6C8-BB96DF21398B}" destId="{0413398A-48E3-4916-970B-8FA11C9FE65C}" srcOrd="30" destOrd="0" presId="urn:microsoft.com/office/officeart/2005/8/layout/bProcess3"/>
    <dgm:cxn modelId="{6DE603C0-4313-46C9-B036-18189ABF749E}" type="presParOf" srcId="{487774A2-75E9-43D2-B6C8-BB96DF21398B}" destId="{EFED607A-4AF3-4E50-A1B6-625717316E08}" srcOrd="31" destOrd="0" presId="urn:microsoft.com/office/officeart/2005/8/layout/bProcess3"/>
    <dgm:cxn modelId="{A1EDE5A3-175C-4970-AC7A-6D4EE4C10BFF}" type="presParOf" srcId="{EFED607A-4AF3-4E50-A1B6-625717316E08}" destId="{D43F3F29-CEC5-4DBB-B96C-B51E5A902951}" srcOrd="0" destOrd="0" presId="urn:microsoft.com/office/officeart/2005/8/layout/bProcess3"/>
    <dgm:cxn modelId="{974C89A3-2C0A-4D94-AB0B-6CD7F43848C7}" type="presParOf" srcId="{487774A2-75E9-43D2-B6C8-BB96DF21398B}" destId="{D572510A-9E22-44D7-A649-79FECC36F113}" srcOrd="32" destOrd="0" presId="urn:microsoft.com/office/officeart/2005/8/layout/bProcess3"/>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272371AF-A5D3-4A2B-BF5B-5D7C8532825D}" type="doc">
      <dgm:prSet loTypeId="urn:microsoft.com/office/officeart/2005/8/layout/bProcess3" loCatId="process" qsTypeId="urn:microsoft.com/office/officeart/2005/8/quickstyle/simple1#3" qsCatId="simple" csTypeId="urn:microsoft.com/office/officeart/2005/8/colors/accent1_2#3" csCatId="accent1" phldr="1"/>
      <dgm:spPr/>
      <dgm:t>
        <a:bodyPr/>
        <a:lstStyle/>
        <a:p>
          <a:endParaRPr lang="en-US"/>
        </a:p>
      </dgm:t>
    </dgm:pt>
    <dgm:pt modelId="{7BDA034B-B9A3-448D-9B2B-55D74A714466}">
      <dgm:prSet phldrT="[Text]" custT="1"/>
      <dgm:spPr/>
      <dgm:t>
        <a:bodyPr/>
        <a:lstStyle/>
        <a:p>
          <a:r>
            <a:rPr lang="en-US" sz="1600"/>
            <a:t>[Grants Management Bureau] compiles a list of all subrecipients receiving Federal funds</a:t>
          </a:r>
        </a:p>
      </dgm:t>
    </dgm:pt>
    <dgm:pt modelId="{45C32745-FF15-4A45-ADDA-E03389531E89}" type="parTrans" cxnId="{029C05E5-FA78-4E03-81B5-D91B1BA0A686}">
      <dgm:prSet/>
      <dgm:spPr/>
      <dgm:t>
        <a:bodyPr/>
        <a:lstStyle/>
        <a:p>
          <a:endParaRPr lang="en-US" sz="3200"/>
        </a:p>
      </dgm:t>
    </dgm:pt>
    <dgm:pt modelId="{90117139-B078-4AFE-B9C6-D3915EC05216}" type="sibTrans" cxnId="{029C05E5-FA78-4E03-81B5-D91B1BA0A686}">
      <dgm:prSet custT="1"/>
      <dgm:spPr/>
      <dgm:t>
        <a:bodyPr/>
        <a:lstStyle/>
        <a:p>
          <a:endParaRPr lang="en-US" sz="900"/>
        </a:p>
      </dgm:t>
    </dgm:pt>
    <dgm:pt modelId="{02182719-006A-4912-B712-B3E644B3DE8E}">
      <dgm:prSet phldrT="[Text]" custT="1"/>
      <dgm:spPr>
        <a:solidFill>
          <a:schemeClr val="accent2"/>
        </a:solidFill>
      </dgm:spPr>
      <dgm:t>
        <a:bodyPr/>
        <a:lstStyle/>
        <a:p>
          <a:r>
            <a:rPr lang="en-US" sz="1600"/>
            <a:t>[Grants Management Bureau]  will obtain certification letters from subrecipients expending less than $1,000,000 in Federal funds</a:t>
          </a:r>
        </a:p>
      </dgm:t>
    </dgm:pt>
    <dgm:pt modelId="{4BC05847-9F0A-4281-9BA4-1182CF5B6070}" type="parTrans" cxnId="{E69C902C-7421-4EFF-8442-F2D0FB02A918}">
      <dgm:prSet/>
      <dgm:spPr/>
      <dgm:t>
        <a:bodyPr/>
        <a:lstStyle/>
        <a:p>
          <a:endParaRPr lang="en-US" sz="3200"/>
        </a:p>
      </dgm:t>
    </dgm:pt>
    <dgm:pt modelId="{EC5CAEED-6258-4909-945A-D67D35D4679C}" type="sibTrans" cxnId="{E69C902C-7421-4EFF-8442-F2D0FB02A918}">
      <dgm:prSet custT="1"/>
      <dgm:spPr/>
      <dgm:t>
        <a:bodyPr/>
        <a:lstStyle/>
        <a:p>
          <a:endParaRPr lang="en-US" sz="900"/>
        </a:p>
      </dgm:t>
    </dgm:pt>
    <dgm:pt modelId="{DEE3EDE0-89EF-482D-BB4A-E610C0718FFC}">
      <dgm:prSet phldrT="[Text]" custT="1"/>
      <dgm:spPr>
        <a:solidFill>
          <a:schemeClr val="accent2"/>
        </a:solidFill>
      </dgm:spPr>
      <dgm:t>
        <a:bodyPr/>
        <a:lstStyle/>
        <a:p>
          <a:r>
            <a:rPr lang="en-US" sz="2000"/>
            <a:t>Along with the audit, Program Office staff will record all audits and certifications on the Audit Tracking Log and provide this to [Grants Management Bureau]  staff to review the report.</a:t>
          </a:r>
        </a:p>
      </dgm:t>
    </dgm:pt>
    <dgm:pt modelId="{D22A43EF-F318-49E5-8D2A-2DF40C295E08}" type="parTrans" cxnId="{32C2B3D4-2C9E-494B-8B1A-C72BD34F7F33}">
      <dgm:prSet/>
      <dgm:spPr/>
      <dgm:t>
        <a:bodyPr/>
        <a:lstStyle/>
        <a:p>
          <a:endParaRPr lang="en-US" sz="3200"/>
        </a:p>
      </dgm:t>
    </dgm:pt>
    <dgm:pt modelId="{4C7ACF5B-76EA-4F31-B49A-BCDF6838062F}" type="sibTrans" cxnId="{32C2B3D4-2C9E-494B-8B1A-C72BD34F7F33}">
      <dgm:prSet custT="1"/>
      <dgm:spPr/>
      <dgm:t>
        <a:bodyPr/>
        <a:lstStyle/>
        <a:p>
          <a:endParaRPr lang="en-US" sz="900"/>
        </a:p>
      </dgm:t>
    </dgm:pt>
    <dgm:pt modelId="{209FCE0F-9165-4077-ADCA-AB004930BBB2}">
      <dgm:prSet phldrT="[Text]" custT="1"/>
      <dgm:spPr/>
      <dgm:t>
        <a:bodyPr/>
        <a:lstStyle/>
        <a:p>
          <a:r>
            <a:rPr lang="en-US" sz="1600"/>
            <a:t>For subrecipients expending $1,000,000 or more in Federal funds, Program Office staff will request the audit from the subrecipient and forward to [Grants Management Bureau]. [Grants Management Bureau] staff will review the audits provided by the Program Office staff</a:t>
          </a:r>
        </a:p>
      </dgm:t>
    </dgm:pt>
    <dgm:pt modelId="{321ACDCE-1D2C-4364-A9B3-793F3592C2BF}" type="parTrans" cxnId="{78DE3093-E467-4BBF-8169-A4CA31F2A46B}">
      <dgm:prSet/>
      <dgm:spPr/>
      <dgm:t>
        <a:bodyPr/>
        <a:lstStyle/>
        <a:p>
          <a:endParaRPr lang="en-US" sz="3200"/>
        </a:p>
      </dgm:t>
    </dgm:pt>
    <dgm:pt modelId="{30BF2D91-5126-4F2F-811E-FA2B53BE8AEC}" type="sibTrans" cxnId="{78DE3093-E467-4BBF-8169-A4CA31F2A46B}">
      <dgm:prSet custT="1"/>
      <dgm:spPr/>
      <dgm:t>
        <a:bodyPr/>
        <a:lstStyle/>
        <a:p>
          <a:endParaRPr lang="en-US" sz="900"/>
        </a:p>
      </dgm:t>
    </dgm:pt>
    <dgm:pt modelId="{181711ED-CFD1-4F04-8B45-6EE05FFDE33E}">
      <dgm:prSet phldrT="[Text]" custT="1"/>
      <dgm:spPr/>
      <dgm:t>
        <a:bodyPr/>
        <a:lstStyle/>
        <a:p>
          <a:r>
            <a:rPr lang="en-US" sz="1600"/>
            <a:t>[Grants Management Bureau]  staff forward any findings to the applicable [Program Office] for follow-up</a:t>
          </a:r>
        </a:p>
      </dgm:t>
    </dgm:pt>
    <dgm:pt modelId="{4FCDC006-0248-4463-89B0-DDA62D90398E}" type="parTrans" cxnId="{BDD30BC2-0361-4A34-A7E0-7E6081DB9B51}">
      <dgm:prSet/>
      <dgm:spPr/>
      <dgm:t>
        <a:bodyPr/>
        <a:lstStyle/>
        <a:p>
          <a:endParaRPr lang="en-US" sz="3200"/>
        </a:p>
      </dgm:t>
    </dgm:pt>
    <dgm:pt modelId="{CDED1105-739E-4661-988F-9E0AD4CE3998}" type="sibTrans" cxnId="{BDD30BC2-0361-4A34-A7E0-7E6081DB9B51}">
      <dgm:prSet custT="1"/>
      <dgm:spPr/>
      <dgm:t>
        <a:bodyPr/>
        <a:lstStyle/>
        <a:p>
          <a:endParaRPr lang="en-US" sz="900"/>
        </a:p>
      </dgm:t>
    </dgm:pt>
    <dgm:pt modelId="{0BD808D6-F51D-41E3-84E1-86D407F62446}">
      <dgm:prSet phldrT="[Text]" custT="1"/>
      <dgm:spPr/>
      <dgm:t>
        <a:bodyPr/>
        <a:lstStyle/>
        <a:p>
          <a:r>
            <a:rPr lang="en-US" sz="1600"/>
            <a:t>[Program Office] staff document follow-up and Corrective Action Plan (CAP) progress</a:t>
          </a:r>
        </a:p>
      </dgm:t>
    </dgm:pt>
    <dgm:pt modelId="{709E6363-706A-4DD1-9FD8-EA06BE6196DC}" type="parTrans" cxnId="{16ADE2C7-94AD-425A-A3BC-799F1B57D7C4}">
      <dgm:prSet/>
      <dgm:spPr/>
      <dgm:t>
        <a:bodyPr/>
        <a:lstStyle/>
        <a:p>
          <a:endParaRPr lang="en-US" sz="3200"/>
        </a:p>
      </dgm:t>
    </dgm:pt>
    <dgm:pt modelId="{7BA2F9D7-C0C0-44B1-A557-195E816A5CF5}" type="sibTrans" cxnId="{16ADE2C7-94AD-425A-A3BC-799F1B57D7C4}">
      <dgm:prSet custT="1"/>
      <dgm:spPr/>
      <dgm:t>
        <a:bodyPr/>
        <a:lstStyle/>
        <a:p>
          <a:endParaRPr lang="en-US" sz="900"/>
        </a:p>
      </dgm:t>
    </dgm:pt>
    <dgm:pt modelId="{52C2EF06-D0F4-4E80-BBBD-D322118626E4}">
      <dgm:prSet phldrT="[Text]" custT="1"/>
      <dgm:spPr/>
      <dgm:t>
        <a:bodyPr/>
        <a:lstStyle/>
        <a:p>
          <a:r>
            <a:rPr lang="en-US" sz="1600"/>
            <a:t>[Program Office] staff notify [Grants Management Bureau]  when the findings are resolved. [Grants Management Bureau]  reviews CAP and resolution</a:t>
          </a:r>
        </a:p>
      </dgm:t>
    </dgm:pt>
    <dgm:pt modelId="{4B0C5F17-8532-45C8-844E-0C42348020CB}" type="parTrans" cxnId="{67D85F65-BB82-466D-8F25-54D0A5BE0787}">
      <dgm:prSet/>
      <dgm:spPr/>
      <dgm:t>
        <a:bodyPr/>
        <a:lstStyle/>
        <a:p>
          <a:endParaRPr lang="en-US" sz="3200"/>
        </a:p>
      </dgm:t>
    </dgm:pt>
    <dgm:pt modelId="{4E001BE6-E723-4F46-835B-517EF652FCFF}" type="sibTrans" cxnId="{67D85F65-BB82-466D-8F25-54D0A5BE0787}">
      <dgm:prSet custT="1"/>
      <dgm:spPr/>
      <dgm:t>
        <a:bodyPr/>
        <a:lstStyle/>
        <a:p>
          <a:endParaRPr lang="en-US" sz="900"/>
        </a:p>
      </dgm:t>
    </dgm:pt>
    <dgm:pt modelId="{F827CDB3-3105-4FD7-BF17-7DB529893491}">
      <dgm:prSet phldrT="[Text]" custT="1"/>
      <dgm:spPr/>
      <dgm:t>
        <a:bodyPr/>
        <a:lstStyle/>
        <a:p>
          <a:r>
            <a:rPr lang="en-US" sz="2400"/>
            <a:t>If an audit or certification is not received,  [Program Office] staff will request it from  the Subrecipient</a:t>
          </a:r>
        </a:p>
      </dgm:t>
    </dgm:pt>
    <dgm:pt modelId="{BF5B14AC-7879-4117-A942-B58E6481C62C}" type="parTrans" cxnId="{6726D2A9-E5D5-4DA7-B049-F2E749AC52F8}">
      <dgm:prSet/>
      <dgm:spPr/>
      <dgm:t>
        <a:bodyPr/>
        <a:lstStyle/>
        <a:p>
          <a:endParaRPr lang="en-US" sz="3200"/>
        </a:p>
      </dgm:t>
    </dgm:pt>
    <dgm:pt modelId="{F8408525-9ED4-4D07-A80A-6D5504C9FE71}" type="sibTrans" cxnId="{6726D2A9-E5D5-4DA7-B049-F2E749AC52F8}">
      <dgm:prSet custT="1"/>
      <dgm:spPr/>
      <dgm:t>
        <a:bodyPr/>
        <a:lstStyle/>
        <a:p>
          <a:endParaRPr lang="en-US" sz="900"/>
        </a:p>
      </dgm:t>
    </dgm:pt>
    <dgm:pt modelId="{FC816FED-236D-4EDA-A98D-05D50C2DE906}">
      <dgm:prSet phldrT="[Text]" custT="1"/>
      <dgm:spPr/>
      <dgm:t>
        <a:bodyPr/>
        <a:lstStyle/>
        <a:p>
          <a:r>
            <a:rPr lang="en-US" sz="2400"/>
            <a:t>If an audit is still not received, [Program Office] staff must notify the [Grants Management Bureau] for escalation</a:t>
          </a:r>
        </a:p>
      </dgm:t>
    </dgm:pt>
    <dgm:pt modelId="{5B778672-5585-473E-AE63-3CC0414D246A}" type="parTrans" cxnId="{3B5AB18B-5C61-47E2-8AA8-6BF0CAEA9384}">
      <dgm:prSet/>
      <dgm:spPr/>
      <dgm:t>
        <a:bodyPr/>
        <a:lstStyle/>
        <a:p>
          <a:endParaRPr lang="en-US" sz="3200"/>
        </a:p>
      </dgm:t>
    </dgm:pt>
    <dgm:pt modelId="{5AD64927-B484-46EC-9957-97CB4698BB40}" type="sibTrans" cxnId="{3B5AB18B-5C61-47E2-8AA8-6BF0CAEA9384}">
      <dgm:prSet custT="1"/>
      <dgm:spPr/>
      <dgm:t>
        <a:bodyPr/>
        <a:lstStyle/>
        <a:p>
          <a:endParaRPr lang="en-US" sz="900"/>
        </a:p>
      </dgm:t>
    </dgm:pt>
    <dgm:pt modelId="{81E3BC58-3531-4E4C-BF23-9ED845A34A00}">
      <dgm:prSet phldrT="[Text]" custT="1"/>
      <dgm:spPr/>
      <dgm:t>
        <a:bodyPr/>
        <a:lstStyle/>
        <a:p>
          <a:r>
            <a:rPr lang="en-US" sz="2000"/>
            <a:t>[Grants Management Bureau] should work with the subrecipient to determine the cause for the failure to submit the report or certification</a:t>
          </a:r>
        </a:p>
      </dgm:t>
    </dgm:pt>
    <dgm:pt modelId="{02E91CE6-00D2-48AF-A647-9B2B6B3955EA}" type="parTrans" cxnId="{7E2669C8-61F1-409F-A040-98938660A6D3}">
      <dgm:prSet/>
      <dgm:spPr/>
      <dgm:t>
        <a:bodyPr/>
        <a:lstStyle/>
        <a:p>
          <a:endParaRPr lang="en-US" sz="3200"/>
        </a:p>
      </dgm:t>
    </dgm:pt>
    <dgm:pt modelId="{9EA9BA6D-5560-4EB0-8143-9D47E65868A7}" type="sibTrans" cxnId="{7E2669C8-61F1-409F-A040-98938660A6D3}">
      <dgm:prSet custT="1"/>
      <dgm:spPr/>
      <dgm:t>
        <a:bodyPr/>
        <a:lstStyle/>
        <a:p>
          <a:endParaRPr lang="en-US" sz="900"/>
        </a:p>
      </dgm:t>
    </dgm:pt>
    <dgm:pt modelId="{2BEF06F7-622D-490A-A758-1C73369C8D38}">
      <dgm:prSet phldrT="[Text]" custT="1"/>
      <dgm:spPr/>
      <dgm:t>
        <a:bodyPr/>
        <a:lstStyle/>
        <a:p>
          <a:r>
            <a:rPr lang="en-US" sz="2400"/>
            <a:t>Based on the cause of the delay, the [Grants Management Bureau] should determine whether additional actions are required</a:t>
          </a:r>
        </a:p>
      </dgm:t>
    </dgm:pt>
    <dgm:pt modelId="{749116DC-8110-413B-A42D-650F920919A1}" type="parTrans" cxnId="{4EF74E9C-BAF2-47C0-9682-5030B5BA1D85}">
      <dgm:prSet/>
      <dgm:spPr/>
      <dgm:t>
        <a:bodyPr/>
        <a:lstStyle/>
        <a:p>
          <a:endParaRPr lang="en-US" sz="3200"/>
        </a:p>
      </dgm:t>
    </dgm:pt>
    <dgm:pt modelId="{885EBC75-167A-4CEA-BE3E-59332007280A}" type="sibTrans" cxnId="{4EF74E9C-BAF2-47C0-9682-5030B5BA1D85}">
      <dgm:prSet/>
      <dgm:spPr/>
      <dgm:t>
        <a:bodyPr/>
        <a:lstStyle/>
        <a:p>
          <a:endParaRPr lang="en-US" sz="3200"/>
        </a:p>
      </dgm:t>
    </dgm:pt>
    <dgm:pt modelId="{7712B0FA-CC29-482D-B86D-8742F7B79411}">
      <dgm:prSet phldrT="[Text]"/>
      <dgm:spPr>
        <a:solidFill>
          <a:schemeClr val="accent2"/>
        </a:solidFill>
      </dgm:spPr>
      <dgm:t>
        <a:bodyPr/>
        <a:lstStyle/>
        <a:p>
          <a:r>
            <a:rPr lang="en-US"/>
            <a:t>[Grants Management Bureau] reviews audit report using the Subrecipient Audit Report Review Checklist for each subrecipient annually.</a:t>
          </a:r>
        </a:p>
      </dgm:t>
    </dgm:pt>
    <dgm:pt modelId="{AF8E6DA3-564F-4497-9641-680D828563EF}" type="parTrans" cxnId="{4D6308C2-88EC-4575-8A0B-B1A96691D6B3}">
      <dgm:prSet/>
      <dgm:spPr/>
      <dgm:t>
        <a:bodyPr/>
        <a:lstStyle/>
        <a:p>
          <a:endParaRPr lang="en-US"/>
        </a:p>
      </dgm:t>
    </dgm:pt>
    <dgm:pt modelId="{F88A4F62-BEE0-4A09-AA37-73FDA37B2707}" type="sibTrans" cxnId="{4D6308C2-88EC-4575-8A0B-B1A96691D6B3}">
      <dgm:prSet/>
      <dgm:spPr/>
      <dgm:t>
        <a:bodyPr/>
        <a:lstStyle/>
        <a:p>
          <a:endParaRPr lang="en-US"/>
        </a:p>
      </dgm:t>
    </dgm:pt>
    <dgm:pt modelId="{516D84E4-DF63-488E-99D8-E372B5BA20BF}">
      <dgm:prSet phldrT="[Text]"/>
      <dgm:spPr/>
      <dgm:t>
        <a:bodyPr/>
        <a:lstStyle/>
        <a:p>
          <a:r>
            <a:rPr lang="en-US"/>
            <a:t>If audit is unobtainable, subrecipient is not federally compliant.</a:t>
          </a:r>
        </a:p>
      </dgm:t>
    </dgm:pt>
    <dgm:pt modelId="{E350CE95-C000-4F4B-ADF0-BD001D443A5D}" type="parTrans" cxnId="{700F3635-9371-4E04-A9C0-6C9E63900D5B}">
      <dgm:prSet/>
      <dgm:spPr/>
      <dgm:t>
        <a:bodyPr/>
        <a:lstStyle/>
        <a:p>
          <a:endParaRPr lang="en-US"/>
        </a:p>
      </dgm:t>
    </dgm:pt>
    <dgm:pt modelId="{975EDE94-72B5-4088-A697-89975B5B20BB}" type="sibTrans" cxnId="{700F3635-9371-4E04-A9C0-6C9E63900D5B}">
      <dgm:prSet/>
      <dgm:spPr/>
      <dgm:t>
        <a:bodyPr/>
        <a:lstStyle/>
        <a:p>
          <a:endParaRPr lang="en-US"/>
        </a:p>
      </dgm:t>
    </dgm:pt>
    <dgm:pt modelId="{CF508736-4368-4925-8006-C6487E65A48C}">
      <dgm:prSet phldrT="[Text]"/>
      <dgm:spPr/>
      <dgm:t>
        <a:bodyPr/>
        <a:lstStyle/>
        <a:p>
          <a:r>
            <a:rPr lang="en-US"/>
            <a:t>Follow up is continuous until resolved </a:t>
          </a:r>
        </a:p>
      </dgm:t>
    </dgm:pt>
    <dgm:pt modelId="{65E16857-2535-4677-8C54-E496D3C3B027}" type="parTrans" cxnId="{37B73FA0-F348-4F6F-87F9-EB119FA54451}">
      <dgm:prSet/>
      <dgm:spPr/>
      <dgm:t>
        <a:bodyPr/>
        <a:lstStyle/>
        <a:p>
          <a:endParaRPr lang="en-US"/>
        </a:p>
      </dgm:t>
    </dgm:pt>
    <dgm:pt modelId="{B8179689-123D-43ED-8D1A-CE62BE320C24}" type="sibTrans" cxnId="{37B73FA0-F348-4F6F-87F9-EB119FA54451}">
      <dgm:prSet/>
      <dgm:spPr/>
      <dgm:t>
        <a:bodyPr/>
        <a:lstStyle/>
        <a:p>
          <a:endParaRPr lang="en-US"/>
        </a:p>
      </dgm:t>
    </dgm:pt>
    <dgm:pt modelId="{1F8327DF-B780-4032-970F-B3B66057B587}">
      <dgm:prSet phldrT="[Text]"/>
      <dgm:spPr/>
      <dgm:t>
        <a:bodyPr/>
        <a:lstStyle/>
        <a:p>
          <a:r>
            <a:rPr lang="en-US"/>
            <a:t>[Grant Management Bureau] determines whether a change in risk level and monitoring plans are sufficient</a:t>
          </a:r>
        </a:p>
      </dgm:t>
    </dgm:pt>
    <dgm:pt modelId="{EDC1EEAD-A6F3-47CD-B480-4DBC00111B7E}" type="parTrans" cxnId="{1AB13E74-A1D5-48FB-A8A1-9CCCFC9E8DFD}">
      <dgm:prSet/>
      <dgm:spPr/>
      <dgm:t>
        <a:bodyPr/>
        <a:lstStyle/>
        <a:p>
          <a:endParaRPr lang="en-US"/>
        </a:p>
      </dgm:t>
    </dgm:pt>
    <dgm:pt modelId="{D53AAAAD-E13C-4F3C-9FF4-27B31A152FE9}" type="sibTrans" cxnId="{1AB13E74-A1D5-48FB-A8A1-9CCCFC9E8DFD}">
      <dgm:prSet/>
      <dgm:spPr/>
      <dgm:t>
        <a:bodyPr/>
        <a:lstStyle/>
        <a:p>
          <a:endParaRPr lang="en-US"/>
        </a:p>
      </dgm:t>
    </dgm:pt>
    <dgm:pt modelId="{DCB44303-5DB2-4CC8-9DEC-04B6F5567276}" type="pres">
      <dgm:prSet presAssocID="{272371AF-A5D3-4A2B-BF5B-5D7C8532825D}" presName="Name0" presStyleCnt="0">
        <dgm:presLayoutVars>
          <dgm:dir/>
          <dgm:resizeHandles val="exact"/>
        </dgm:presLayoutVars>
      </dgm:prSet>
      <dgm:spPr/>
    </dgm:pt>
    <dgm:pt modelId="{1882178A-DCF9-41A5-8363-BE1B3E0CF359}" type="pres">
      <dgm:prSet presAssocID="{7BDA034B-B9A3-448D-9B2B-55D74A714466}" presName="node" presStyleLbl="node1" presStyleIdx="0" presStyleCnt="15">
        <dgm:presLayoutVars>
          <dgm:bulletEnabled val="1"/>
        </dgm:presLayoutVars>
      </dgm:prSet>
      <dgm:spPr/>
    </dgm:pt>
    <dgm:pt modelId="{6955C386-A7B4-4D6D-9622-0679679DD813}" type="pres">
      <dgm:prSet presAssocID="{90117139-B078-4AFE-B9C6-D3915EC05216}" presName="sibTrans" presStyleLbl="sibTrans1D1" presStyleIdx="0" presStyleCnt="14"/>
      <dgm:spPr/>
    </dgm:pt>
    <dgm:pt modelId="{33D1D70F-90E2-4C86-9360-80C33ED805D8}" type="pres">
      <dgm:prSet presAssocID="{90117139-B078-4AFE-B9C6-D3915EC05216}" presName="connectorText" presStyleLbl="sibTrans1D1" presStyleIdx="0" presStyleCnt="14"/>
      <dgm:spPr/>
    </dgm:pt>
    <dgm:pt modelId="{A0A985C9-E188-4C93-B30C-61D5A9CAC614}" type="pres">
      <dgm:prSet presAssocID="{02182719-006A-4912-B712-B3E644B3DE8E}" presName="node" presStyleLbl="node1" presStyleIdx="1" presStyleCnt="15">
        <dgm:presLayoutVars>
          <dgm:bulletEnabled val="1"/>
        </dgm:presLayoutVars>
      </dgm:prSet>
      <dgm:spPr/>
    </dgm:pt>
    <dgm:pt modelId="{AD708E0F-21E9-4D16-8A38-0844F0B41872}" type="pres">
      <dgm:prSet presAssocID="{EC5CAEED-6258-4909-945A-D67D35D4679C}" presName="sibTrans" presStyleLbl="sibTrans1D1" presStyleIdx="1" presStyleCnt="14"/>
      <dgm:spPr/>
    </dgm:pt>
    <dgm:pt modelId="{0A27062A-AAA3-4F0B-8626-FAC4055A333A}" type="pres">
      <dgm:prSet presAssocID="{EC5CAEED-6258-4909-945A-D67D35D4679C}" presName="connectorText" presStyleLbl="sibTrans1D1" presStyleIdx="1" presStyleCnt="14"/>
      <dgm:spPr/>
    </dgm:pt>
    <dgm:pt modelId="{FCFE8A79-301F-4BEA-85C0-DDD3F7D10CA8}" type="pres">
      <dgm:prSet presAssocID="{209FCE0F-9165-4077-ADCA-AB004930BBB2}" presName="node" presStyleLbl="node1" presStyleIdx="2" presStyleCnt="15">
        <dgm:presLayoutVars>
          <dgm:bulletEnabled val="1"/>
        </dgm:presLayoutVars>
      </dgm:prSet>
      <dgm:spPr/>
    </dgm:pt>
    <dgm:pt modelId="{E1333B30-07B7-49ED-8F72-20052DBB6854}" type="pres">
      <dgm:prSet presAssocID="{30BF2D91-5126-4F2F-811E-FA2B53BE8AEC}" presName="sibTrans" presStyleLbl="sibTrans1D1" presStyleIdx="2" presStyleCnt="14"/>
      <dgm:spPr/>
    </dgm:pt>
    <dgm:pt modelId="{305F4A3F-1404-4782-BE94-E60E78A3E022}" type="pres">
      <dgm:prSet presAssocID="{30BF2D91-5126-4F2F-811E-FA2B53BE8AEC}" presName="connectorText" presStyleLbl="sibTrans1D1" presStyleIdx="2" presStyleCnt="14"/>
      <dgm:spPr/>
    </dgm:pt>
    <dgm:pt modelId="{06254529-BDC7-4B99-A865-D1CC9C702BF0}" type="pres">
      <dgm:prSet presAssocID="{DEE3EDE0-89EF-482D-BB4A-E610C0718FFC}" presName="node" presStyleLbl="node1" presStyleIdx="3" presStyleCnt="15">
        <dgm:presLayoutVars>
          <dgm:bulletEnabled val="1"/>
        </dgm:presLayoutVars>
      </dgm:prSet>
      <dgm:spPr/>
    </dgm:pt>
    <dgm:pt modelId="{776D406B-82E4-4490-BE66-77263601BE0B}" type="pres">
      <dgm:prSet presAssocID="{4C7ACF5B-76EA-4F31-B49A-BCDF6838062F}" presName="sibTrans" presStyleLbl="sibTrans1D1" presStyleIdx="3" presStyleCnt="14"/>
      <dgm:spPr/>
    </dgm:pt>
    <dgm:pt modelId="{282D1929-12B4-4CA4-9D55-5E59A168CE77}" type="pres">
      <dgm:prSet presAssocID="{4C7ACF5B-76EA-4F31-B49A-BCDF6838062F}" presName="connectorText" presStyleLbl="sibTrans1D1" presStyleIdx="3" presStyleCnt="14"/>
      <dgm:spPr/>
    </dgm:pt>
    <dgm:pt modelId="{14D37B5F-630A-4530-AC39-F35F5554F666}" type="pres">
      <dgm:prSet presAssocID="{7712B0FA-CC29-482D-B86D-8742F7B79411}" presName="node" presStyleLbl="node1" presStyleIdx="4" presStyleCnt="15">
        <dgm:presLayoutVars>
          <dgm:bulletEnabled val="1"/>
        </dgm:presLayoutVars>
      </dgm:prSet>
      <dgm:spPr/>
    </dgm:pt>
    <dgm:pt modelId="{008B9038-76A2-47E1-A5E4-75A96E108064}" type="pres">
      <dgm:prSet presAssocID="{F88A4F62-BEE0-4A09-AA37-73FDA37B2707}" presName="sibTrans" presStyleLbl="sibTrans1D1" presStyleIdx="4" presStyleCnt="14"/>
      <dgm:spPr/>
    </dgm:pt>
    <dgm:pt modelId="{4409DD8B-1E44-46F2-A354-EFB239281620}" type="pres">
      <dgm:prSet presAssocID="{F88A4F62-BEE0-4A09-AA37-73FDA37B2707}" presName="connectorText" presStyleLbl="sibTrans1D1" presStyleIdx="4" presStyleCnt="14"/>
      <dgm:spPr/>
    </dgm:pt>
    <dgm:pt modelId="{96FC2849-200D-4AD3-BC48-338C24807ACB}" type="pres">
      <dgm:prSet presAssocID="{181711ED-CFD1-4F04-8B45-6EE05FFDE33E}" presName="node" presStyleLbl="node1" presStyleIdx="5" presStyleCnt="15">
        <dgm:presLayoutVars>
          <dgm:bulletEnabled val="1"/>
        </dgm:presLayoutVars>
      </dgm:prSet>
      <dgm:spPr/>
    </dgm:pt>
    <dgm:pt modelId="{67BE659E-4608-41A9-9B0B-26DBBB50AB86}" type="pres">
      <dgm:prSet presAssocID="{CDED1105-739E-4661-988F-9E0AD4CE3998}" presName="sibTrans" presStyleLbl="sibTrans1D1" presStyleIdx="5" presStyleCnt="14"/>
      <dgm:spPr/>
    </dgm:pt>
    <dgm:pt modelId="{C38E3B67-80E8-4877-84C5-B9E0D4BD6297}" type="pres">
      <dgm:prSet presAssocID="{CDED1105-739E-4661-988F-9E0AD4CE3998}" presName="connectorText" presStyleLbl="sibTrans1D1" presStyleIdx="5" presStyleCnt="14"/>
      <dgm:spPr/>
    </dgm:pt>
    <dgm:pt modelId="{F9FD3C5E-5759-4D4B-9413-596D6A8C239D}" type="pres">
      <dgm:prSet presAssocID="{0BD808D6-F51D-41E3-84E1-86D407F62446}" presName="node" presStyleLbl="node1" presStyleIdx="6" presStyleCnt="15">
        <dgm:presLayoutVars>
          <dgm:bulletEnabled val="1"/>
        </dgm:presLayoutVars>
      </dgm:prSet>
      <dgm:spPr/>
    </dgm:pt>
    <dgm:pt modelId="{6AD48D2E-7C2E-4BA8-8A03-BF334707B12A}" type="pres">
      <dgm:prSet presAssocID="{7BA2F9D7-C0C0-44B1-A557-195E816A5CF5}" presName="sibTrans" presStyleLbl="sibTrans1D1" presStyleIdx="6" presStyleCnt="14"/>
      <dgm:spPr/>
    </dgm:pt>
    <dgm:pt modelId="{DB608D99-B5B9-4292-90FF-D45852902BFE}" type="pres">
      <dgm:prSet presAssocID="{7BA2F9D7-C0C0-44B1-A557-195E816A5CF5}" presName="connectorText" presStyleLbl="sibTrans1D1" presStyleIdx="6" presStyleCnt="14"/>
      <dgm:spPr/>
    </dgm:pt>
    <dgm:pt modelId="{2FD81B85-8D25-4165-A621-BE379D2E4A70}" type="pres">
      <dgm:prSet presAssocID="{CF508736-4368-4925-8006-C6487E65A48C}" presName="node" presStyleLbl="node1" presStyleIdx="7" presStyleCnt="15">
        <dgm:presLayoutVars>
          <dgm:bulletEnabled val="1"/>
        </dgm:presLayoutVars>
      </dgm:prSet>
      <dgm:spPr/>
    </dgm:pt>
    <dgm:pt modelId="{AA3959C3-A451-4D4E-9187-FCE10A8E1CEC}" type="pres">
      <dgm:prSet presAssocID="{B8179689-123D-43ED-8D1A-CE62BE320C24}" presName="sibTrans" presStyleLbl="sibTrans1D1" presStyleIdx="7" presStyleCnt="14"/>
      <dgm:spPr/>
    </dgm:pt>
    <dgm:pt modelId="{19B02D46-0B3D-4B05-BCE9-7167A00A3993}" type="pres">
      <dgm:prSet presAssocID="{B8179689-123D-43ED-8D1A-CE62BE320C24}" presName="connectorText" presStyleLbl="sibTrans1D1" presStyleIdx="7" presStyleCnt="14"/>
      <dgm:spPr/>
    </dgm:pt>
    <dgm:pt modelId="{D8C39AE3-B688-47D2-8972-5ABE90552D63}" type="pres">
      <dgm:prSet presAssocID="{52C2EF06-D0F4-4E80-BBBD-D322118626E4}" presName="node" presStyleLbl="node1" presStyleIdx="8" presStyleCnt="15">
        <dgm:presLayoutVars>
          <dgm:bulletEnabled val="1"/>
        </dgm:presLayoutVars>
      </dgm:prSet>
      <dgm:spPr/>
    </dgm:pt>
    <dgm:pt modelId="{4C3F8480-9154-4898-9544-93F7C1E11803}" type="pres">
      <dgm:prSet presAssocID="{4E001BE6-E723-4F46-835B-517EF652FCFF}" presName="sibTrans" presStyleLbl="sibTrans1D1" presStyleIdx="8" presStyleCnt="14"/>
      <dgm:spPr/>
    </dgm:pt>
    <dgm:pt modelId="{424BB915-1CCF-44C7-9F10-50585FA3B502}" type="pres">
      <dgm:prSet presAssocID="{4E001BE6-E723-4F46-835B-517EF652FCFF}" presName="connectorText" presStyleLbl="sibTrans1D1" presStyleIdx="8" presStyleCnt="14"/>
      <dgm:spPr/>
    </dgm:pt>
    <dgm:pt modelId="{AC42492C-1EC1-4EAF-80BB-FAED202E4C96}" type="pres">
      <dgm:prSet presAssocID="{1F8327DF-B780-4032-970F-B3B66057B587}" presName="node" presStyleLbl="node1" presStyleIdx="9" presStyleCnt="15">
        <dgm:presLayoutVars>
          <dgm:bulletEnabled val="1"/>
        </dgm:presLayoutVars>
      </dgm:prSet>
      <dgm:spPr/>
    </dgm:pt>
    <dgm:pt modelId="{C2067D82-EED3-4921-A8C9-3E6D1EFFC88E}" type="pres">
      <dgm:prSet presAssocID="{D53AAAAD-E13C-4F3C-9FF4-27B31A152FE9}" presName="sibTrans" presStyleLbl="sibTrans1D1" presStyleIdx="9" presStyleCnt="14"/>
      <dgm:spPr/>
    </dgm:pt>
    <dgm:pt modelId="{2C15F102-66A0-4BF3-A3BB-9A2DF50E2E03}" type="pres">
      <dgm:prSet presAssocID="{D53AAAAD-E13C-4F3C-9FF4-27B31A152FE9}" presName="connectorText" presStyleLbl="sibTrans1D1" presStyleIdx="9" presStyleCnt="14"/>
      <dgm:spPr/>
    </dgm:pt>
    <dgm:pt modelId="{1BB4953C-408C-497C-A1E0-6536F0AB7D37}" type="pres">
      <dgm:prSet presAssocID="{F827CDB3-3105-4FD7-BF17-7DB529893491}" presName="node" presStyleLbl="node1" presStyleIdx="10" presStyleCnt="15">
        <dgm:presLayoutVars>
          <dgm:bulletEnabled val="1"/>
        </dgm:presLayoutVars>
      </dgm:prSet>
      <dgm:spPr/>
    </dgm:pt>
    <dgm:pt modelId="{F580CD4D-0414-4B87-BD65-87B88B750441}" type="pres">
      <dgm:prSet presAssocID="{F8408525-9ED4-4D07-A80A-6D5504C9FE71}" presName="sibTrans" presStyleLbl="sibTrans1D1" presStyleIdx="10" presStyleCnt="14"/>
      <dgm:spPr/>
    </dgm:pt>
    <dgm:pt modelId="{187B4411-7D1E-4110-A199-3647F7CC79B6}" type="pres">
      <dgm:prSet presAssocID="{F8408525-9ED4-4D07-A80A-6D5504C9FE71}" presName="connectorText" presStyleLbl="sibTrans1D1" presStyleIdx="10" presStyleCnt="14"/>
      <dgm:spPr/>
    </dgm:pt>
    <dgm:pt modelId="{404AE3F7-4F34-4230-9FDC-FA284239097F}" type="pres">
      <dgm:prSet presAssocID="{FC816FED-236D-4EDA-A98D-05D50C2DE906}" presName="node" presStyleLbl="node1" presStyleIdx="11" presStyleCnt="15">
        <dgm:presLayoutVars>
          <dgm:bulletEnabled val="1"/>
        </dgm:presLayoutVars>
      </dgm:prSet>
      <dgm:spPr/>
    </dgm:pt>
    <dgm:pt modelId="{8A3FD0BD-CB31-4D26-82E5-12C3BC65BD3A}" type="pres">
      <dgm:prSet presAssocID="{5AD64927-B484-46EC-9957-97CB4698BB40}" presName="sibTrans" presStyleLbl="sibTrans1D1" presStyleIdx="11" presStyleCnt="14"/>
      <dgm:spPr/>
    </dgm:pt>
    <dgm:pt modelId="{FC3CCCF9-7345-4634-859E-DE46AF00CC8A}" type="pres">
      <dgm:prSet presAssocID="{5AD64927-B484-46EC-9957-97CB4698BB40}" presName="connectorText" presStyleLbl="sibTrans1D1" presStyleIdx="11" presStyleCnt="14"/>
      <dgm:spPr/>
    </dgm:pt>
    <dgm:pt modelId="{7A22F26A-C7B4-4538-A9F3-AC31470944F9}" type="pres">
      <dgm:prSet presAssocID="{81E3BC58-3531-4E4C-BF23-9ED845A34A00}" presName="node" presStyleLbl="node1" presStyleIdx="12" presStyleCnt="15">
        <dgm:presLayoutVars>
          <dgm:bulletEnabled val="1"/>
        </dgm:presLayoutVars>
      </dgm:prSet>
      <dgm:spPr/>
    </dgm:pt>
    <dgm:pt modelId="{9A3605BE-E535-41D6-902B-817000BAA9C9}" type="pres">
      <dgm:prSet presAssocID="{9EA9BA6D-5560-4EB0-8143-9D47E65868A7}" presName="sibTrans" presStyleLbl="sibTrans1D1" presStyleIdx="12" presStyleCnt="14"/>
      <dgm:spPr/>
    </dgm:pt>
    <dgm:pt modelId="{403F1317-487A-43D7-9FAB-C43F5D88FCB5}" type="pres">
      <dgm:prSet presAssocID="{9EA9BA6D-5560-4EB0-8143-9D47E65868A7}" presName="connectorText" presStyleLbl="sibTrans1D1" presStyleIdx="12" presStyleCnt="14"/>
      <dgm:spPr/>
    </dgm:pt>
    <dgm:pt modelId="{4C76AA02-9F9D-4A71-83BC-324F4A6E2B14}" type="pres">
      <dgm:prSet presAssocID="{2BEF06F7-622D-490A-A758-1C73369C8D38}" presName="node" presStyleLbl="node1" presStyleIdx="13" presStyleCnt="15">
        <dgm:presLayoutVars>
          <dgm:bulletEnabled val="1"/>
        </dgm:presLayoutVars>
      </dgm:prSet>
      <dgm:spPr/>
    </dgm:pt>
    <dgm:pt modelId="{7BD573B1-BB1A-47C8-9E14-CD6FE26565E2}" type="pres">
      <dgm:prSet presAssocID="{885EBC75-167A-4CEA-BE3E-59332007280A}" presName="sibTrans" presStyleLbl="sibTrans1D1" presStyleIdx="13" presStyleCnt="14"/>
      <dgm:spPr/>
    </dgm:pt>
    <dgm:pt modelId="{BE7DF647-D2F6-4B6A-A97B-84748FBFAC28}" type="pres">
      <dgm:prSet presAssocID="{885EBC75-167A-4CEA-BE3E-59332007280A}" presName="connectorText" presStyleLbl="sibTrans1D1" presStyleIdx="13" presStyleCnt="14"/>
      <dgm:spPr/>
    </dgm:pt>
    <dgm:pt modelId="{CD5EF31E-A0CF-4ABB-B948-6BFD3B7DAC76}" type="pres">
      <dgm:prSet presAssocID="{516D84E4-DF63-488E-99D8-E372B5BA20BF}" presName="node" presStyleLbl="node1" presStyleIdx="14" presStyleCnt="15">
        <dgm:presLayoutVars>
          <dgm:bulletEnabled val="1"/>
        </dgm:presLayoutVars>
      </dgm:prSet>
      <dgm:spPr/>
    </dgm:pt>
  </dgm:ptLst>
  <dgm:cxnLst>
    <dgm:cxn modelId="{63B56801-A444-4C9B-92E8-A1282C74554E}" type="presOf" srcId="{90117139-B078-4AFE-B9C6-D3915EC05216}" destId="{33D1D70F-90E2-4C86-9360-80C33ED805D8}" srcOrd="1" destOrd="0" presId="urn:microsoft.com/office/officeart/2005/8/layout/bProcess3"/>
    <dgm:cxn modelId="{C60C7601-F18C-4B33-A888-9569F7F2A67F}" type="presOf" srcId="{D53AAAAD-E13C-4F3C-9FF4-27B31A152FE9}" destId="{2C15F102-66A0-4BF3-A3BB-9A2DF50E2E03}" srcOrd="1" destOrd="0" presId="urn:microsoft.com/office/officeart/2005/8/layout/bProcess3"/>
    <dgm:cxn modelId="{55A68806-DBF3-4E6F-994E-EB19542E54DC}" type="presOf" srcId="{DEE3EDE0-89EF-482D-BB4A-E610C0718FFC}" destId="{06254529-BDC7-4B99-A865-D1CC9C702BF0}" srcOrd="0" destOrd="0" presId="urn:microsoft.com/office/officeart/2005/8/layout/bProcess3"/>
    <dgm:cxn modelId="{B70AFE0A-A747-47B9-BDB8-13A5A18139FF}" type="presOf" srcId="{9EA9BA6D-5560-4EB0-8143-9D47E65868A7}" destId="{403F1317-487A-43D7-9FAB-C43F5D88FCB5}" srcOrd="1" destOrd="0" presId="urn:microsoft.com/office/officeart/2005/8/layout/bProcess3"/>
    <dgm:cxn modelId="{3AD2DE0C-0751-46D7-A16A-5EDC62F01482}" type="presOf" srcId="{4C7ACF5B-76EA-4F31-B49A-BCDF6838062F}" destId="{282D1929-12B4-4CA4-9D55-5E59A168CE77}" srcOrd="1" destOrd="0" presId="urn:microsoft.com/office/officeart/2005/8/layout/bProcess3"/>
    <dgm:cxn modelId="{04E11A0D-B8AC-4E7E-91C7-D422F79E279D}" type="presOf" srcId="{7BA2F9D7-C0C0-44B1-A557-195E816A5CF5}" destId="{DB608D99-B5B9-4292-90FF-D45852902BFE}" srcOrd="1" destOrd="0" presId="urn:microsoft.com/office/officeart/2005/8/layout/bProcess3"/>
    <dgm:cxn modelId="{252E480D-23AE-44DD-8A77-17DEC15E6707}" type="presOf" srcId="{209FCE0F-9165-4077-ADCA-AB004930BBB2}" destId="{FCFE8A79-301F-4BEA-85C0-DDD3F7D10CA8}" srcOrd="0" destOrd="0" presId="urn:microsoft.com/office/officeart/2005/8/layout/bProcess3"/>
    <dgm:cxn modelId="{D799AB0F-2FDC-41A3-9254-06D1B3CF5A3A}" type="presOf" srcId="{F88A4F62-BEE0-4A09-AA37-73FDA37B2707}" destId="{008B9038-76A2-47E1-A5E4-75A96E108064}" srcOrd="0" destOrd="0" presId="urn:microsoft.com/office/officeart/2005/8/layout/bProcess3"/>
    <dgm:cxn modelId="{E69C902C-7421-4EFF-8442-F2D0FB02A918}" srcId="{272371AF-A5D3-4A2B-BF5B-5D7C8532825D}" destId="{02182719-006A-4912-B712-B3E644B3DE8E}" srcOrd="1" destOrd="0" parTransId="{4BC05847-9F0A-4281-9BA4-1182CF5B6070}" sibTransId="{EC5CAEED-6258-4909-945A-D67D35D4679C}"/>
    <dgm:cxn modelId="{700F3635-9371-4E04-A9C0-6C9E63900D5B}" srcId="{272371AF-A5D3-4A2B-BF5B-5D7C8532825D}" destId="{516D84E4-DF63-488E-99D8-E372B5BA20BF}" srcOrd="14" destOrd="0" parTransId="{E350CE95-C000-4F4B-ADF0-BD001D443A5D}" sibTransId="{975EDE94-72B5-4088-A697-89975B5B20BB}"/>
    <dgm:cxn modelId="{0DF4443F-0357-4C15-8FB3-783D794B94D0}" type="presOf" srcId="{4E001BE6-E723-4F46-835B-517EF652FCFF}" destId="{4C3F8480-9154-4898-9544-93F7C1E11803}" srcOrd="0" destOrd="0" presId="urn:microsoft.com/office/officeart/2005/8/layout/bProcess3"/>
    <dgm:cxn modelId="{0710A05E-55E8-440C-AD4C-E1EF19625552}" type="presOf" srcId="{02182719-006A-4912-B712-B3E644B3DE8E}" destId="{A0A985C9-E188-4C93-B30C-61D5A9CAC614}" srcOrd="0" destOrd="0" presId="urn:microsoft.com/office/officeart/2005/8/layout/bProcess3"/>
    <dgm:cxn modelId="{4B474F60-EEE3-4FB3-9E79-3BF7260FAF3E}" type="presOf" srcId="{CDED1105-739E-4661-988F-9E0AD4CE3998}" destId="{C38E3B67-80E8-4877-84C5-B9E0D4BD6297}" srcOrd="1" destOrd="0" presId="urn:microsoft.com/office/officeart/2005/8/layout/bProcess3"/>
    <dgm:cxn modelId="{C18A7762-08EB-43DB-B673-62717FB7757B}" type="presOf" srcId="{D53AAAAD-E13C-4F3C-9FF4-27B31A152FE9}" destId="{C2067D82-EED3-4921-A8C9-3E6D1EFFC88E}" srcOrd="0" destOrd="0" presId="urn:microsoft.com/office/officeart/2005/8/layout/bProcess3"/>
    <dgm:cxn modelId="{44096164-ACF2-4548-BB47-779E5B700060}" type="presOf" srcId="{CF508736-4368-4925-8006-C6487E65A48C}" destId="{2FD81B85-8D25-4165-A621-BE379D2E4A70}" srcOrd="0" destOrd="0" presId="urn:microsoft.com/office/officeart/2005/8/layout/bProcess3"/>
    <dgm:cxn modelId="{59267A64-2553-4717-BE69-475639AFA1A9}" type="presOf" srcId="{9EA9BA6D-5560-4EB0-8143-9D47E65868A7}" destId="{9A3605BE-E535-41D6-902B-817000BAA9C9}" srcOrd="0" destOrd="0" presId="urn:microsoft.com/office/officeart/2005/8/layout/bProcess3"/>
    <dgm:cxn modelId="{1528B764-6F11-4B03-83DA-25967FF4AC2D}" type="presOf" srcId="{885EBC75-167A-4CEA-BE3E-59332007280A}" destId="{BE7DF647-D2F6-4B6A-A97B-84748FBFAC28}" srcOrd="1" destOrd="0" presId="urn:microsoft.com/office/officeart/2005/8/layout/bProcess3"/>
    <dgm:cxn modelId="{67D85F65-BB82-466D-8F25-54D0A5BE0787}" srcId="{272371AF-A5D3-4A2B-BF5B-5D7C8532825D}" destId="{52C2EF06-D0F4-4E80-BBBD-D322118626E4}" srcOrd="8" destOrd="0" parTransId="{4B0C5F17-8532-45C8-844E-0C42348020CB}" sibTransId="{4E001BE6-E723-4F46-835B-517EF652FCFF}"/>
    <dgm:cxn modelId="{3236D945-E028-49DB-BCAA-A4A7905D0A4C}" type="presOf" srcId="{F88A4F62-BEE0-4A09-AA37-73FDA37B2707}" destId="{4409DD8B-1E44-46F2-A354-EFB239281620}" srcOrd="1" destOrd="0" presId="urn:microsoft.com/office/officeart/2005/8/layout/bProcess3"/>
    <dgm:cxn modelId="{40D44F66-725C-4334-9D93-8F89FC6A20EB}" type="presOf" srcId="{4E001BE6-E723-4F46-835B-517EF652FCFF}" destId="{424BB915-1CCF-44C7-9F10-50585FA3B502}" srcOrd="1" destOrd="0" presId="urn:microsoft.com/office/officeart/2005/8/layout/bProcess3"/>
    <dgm:cxn modelId="{875D6067-0131-439B-B151-E1CE4CDADD77}" type="presOf" srcId="{7BA2F9D7-C0C0-44B1-A557-195E816A5CF5}" destId="{6AD48D2E-7C2E-4BA8-8A03-BF334707B12A}" srcOrd="0" destOrd="0" presId="urn:microsoft.com/office/officeart/2005/8/layout/bProcess3"/>
    <dgm:cxn modelId="{1AB13E74-A1D5-48FB-A8A1-9CCCFC9E8DFD}" srcId="{272371AF-A5D3-4A2B-BF5B-5D7C8532825D}" destId="{1F8327DF-B780-4032-970F-B3B66057B587}" srcOrd="9" destOrd="0" parTransId="{EDC1EEAD-A6F3-47CD-B480-4DBC00111B7E}" sibTransId="{D53AAAAD-E13C-4F3C-9FF4-27B31A152FE9}"/>
    <dgm:cxn modelId="{2E8E5F74-6E2F-4544-AC55-8C1CFD5DB88E}" type="presOf" srcId="{5AD64927-B484-46EC-9957-97CB4698BB40}" destId="{8A3FD0BD-CB31-4D26-82E5-12C3BC65BD3A}" srcOrd="0" destOrd="0" presId="urn:microsoft.com/office/officeart/2005/8/layout/bProcess3"/>
    <dgm:cxn modelId="{93DCED54-A864-4C0B-BB55-2450118FABE5}" type="presOf" srcId="{F8408525-9ED4-4D07-A80A-6D5504C9FE71}" destId="{F580CD4D-0414-4B87-BD65-87B88B750441}" srcOrd="0" destOrd="0" presId="urn:microsoft.com/office/officeart/2005/8/layout/bProcess3"/>
    <dgm:cxn modelId="{E9F6AD55-4A2F-4256-9603-CE5A285EBF0F}" type="presOf" srcId="{5AD64927-B484-46EC-9957-97CB4698BB40}" destId="{FC3CCCF9-7345-4634-859E-DE46AF00CC8A}" srcOrd="1" destOrd="0" presId="urn:microsoft.com/office/officeart/2005/8/layout/bProcess3"/>
    <dgm:cxn modelId="{920DDA7B-CD70-4AEA-BCC2-D97785C4B481}" type="presOf" srcId="{B8179689-123D-43ED-8D1A-CE62BE320C24}" destId="{AA3959C3-A451-4D4E-9187-FCE10A8E1CEC}" srcOrd="0" destOrd="0" presId="urn:microsoft.com/office/officeart/2005/8/layout/bProcess3"/>
    <dgm:cxn modelId="{6F3E427D-DA31-4B0E-98FF-E87E1BE0054F}" type="presOf" srcId="{4C7ACF5B-76EA-4F31-B49A-BCDF6838062F}" destId="{776D406B-82E4-4490-BE66-77263601BE0B}" srcOrd="0" destOrd="0" presId="urn:microsoft.com/office/officeart/2005/8/layout/bProcess3"/>
    <dgm:cxn modelId="{3B5AB18B-5C61-47E2-8AA8-6BF0CAEA9384}" srcId="{272371AF-A5D3-4A2B-BF5B-5D7C8532825D}" destId="{FC816FED-236D-4EDA-A98D-05D50C2DE906}" srcOrd="11" destOrd="0" parTransId="{5B778672-5585-473E-AE63-3CC0414D246A}" sibTransId="{5AD64927-B484-46EC-9957-97CB4698BB40}"/>
    <dgm:cxn modelId="{5F83D791-A0B1-4135-806A-6C3B158192F8}" type="presOf" srcId="{81E3BC58-3531-4E4C-BF23-9ED845A34A00}" destId="{7A22F26A-C7B4-4538-A9F3-AC31470944F9}" srcOrd="0" destOrd="0" presId="urn:microsoft.com/office/officeart/2005/8/layout/bProcess3"/>
    <dgm:cxn modelId="{78DE3093-E467-4BBF-8169-A4CA31F2A46B}" srcId="{272371AF-A5D3-4A2B-BF5B-5D7C8532825D}" destId="{209FCE0F-9165-4077-ADCA-AB004930BBB2}" srcOrd="2" destOrd="0" parTransId="{321ACDCE-1D2C-4364-A9B3-793F3592C2BF}" sibTransId="{30BF2D91-5126-4F2F-811E-FA2B53BE8AEC}"/>
    <dgm:cxn modelId="{20C4BD99-3869-404E-8BDD-E618455164A5}" type="presOf" srcId="{90117139-B078-4AFE-B9C6-D3915EC05216}" destId="{6955C386-A7B4-4D6D-9622-0679679DD813}" srcOrd="0" destOrd="0" presId="urn:microsoft.com/office/officeart/2005/8/layout/bProcess3"/>
    <dgm:cxn modelId="{42FF8B9A-C101-4107-B82D-A2912A6281D5}" type="presOf" srcId="{CDED1105-739E-4661-988F-9E0AD4CE3998}" destId="{67BE659E-4608-41A9-9B0B-26DBBB50AB86}" srcOrd="0" destOrd="0" presId="urn:microsoft.com/office/officeart/2005/8/layout/bProcess3"/>
    <dgm:cxn modelId="{4EF74E9C-BAF2-47C0-9682-5030B5BA1D85}" srcId="{272371AF-A5D3-4A2B-BF5B-5D7C8532825D}" destId="{2BEF06F7-622D-490A-A758-1C73369C8D38}" srcOrd="13" destOrd="0" parTransId="{749116DC-8110-413B-A42D-650F920919A1}" sibTransId="{885EBC75-167A-4CEA-BE3E-59332007280A}"/>
    <dgm:cxn modelId="{496E10A0-4518-4C6C-BB37-0EAADECDACDA}" type="presOf" srcId="{FC816FED-236D-4EDA-A98D-05D50C2DE906}" destId="{404AE3F7-4F34-4230-9FDC-FA284239097F}" srcOrd="0" destOrd="0" presId="urn:microsoft.com/office/officeart/2005/8/layout/bProcess3"/>
    <dgm:cxn modelId="{37B73FA0-F348-4F6F-87F9-EB119FA54451}" srcId="{272371AF-A5D3-4A2B-BF5B-5D7C8532825D}" destId="{CF508736-4368-4925-8006-C6487E65A48C}" srcOrd="7" destOrd="0" parTransId="{65E16857-2535-4677-8C54-E496D3C3B027}" sibTransId="{B8179689-123D-43ED-8D1A-CE62BE320C24}"/>
    <dgm:cxn modelId="{0B0E4EA0-F534-43FB-9266-CCD6E7A183FB}" type="presOf" srcId="{272371AF-A5D3-4A2B-BF5B-5D7C8532825D}" destId="{DCB44303-5DB2-4CC8-9DEC-04B6F5567276}" srcOrd="0" destOrd="0" presId="urn:microsoft.com/office/officeart/2005/8/layout/bProcess3"/>
    <dgm:cxn modelId="{A44D0EA2-3AE9-4387-952E-B4F499A05FC3}" type="presOf" srcId="{F8408525-9ED4-4D07-A80A-6D5504C9FE71}" destId="{187B4411-7D1E-4110-A199-3647F7CC79B6}" srcOrd="1" destOrd="0" presId="urn:microsoft.com/office/officeart/2005/8/layout/bProcess3"/>
    <dgm:cxn modelId="{182AA7A8-646A-4729-96CA-2F0AA67E0503}" type="presOf" srcId="{B8179689-123D-43ED-8D1A-CE62BE320C24}" destId="{19B02D46-0B3D-4B05-BCE9-7167A00A3993}" srcOrd="1" destOrd="0" presId="urn:microsoft.com/office/officeart/2005/8/layout/bProcess3"/>
    <dgm:cxn modelId="{6726D2A9-E5D5-4DA7-B049-F2E749AC52F8}" srcId="{272371AF-A5D3-4A2B-BF5B-5D7C8532825D}" destId="{F827CDB3-3105-4FD7-BF17-7DB529893491}" srcOrd="10" destOrd="0" parTransId="{BF5B14AC-7879-4117-A942-B58E6481C62C}" sibTransId="{F8408525-9ED4-4D07-A80A-6D5504C9FE71}"/>
    <dgm:cxn modelId="{B15BFBAF-F242-457D-BCFE-7FE46E394BB5}" type="presOf" srcId="{30BF2D91-5126-4F2F-811E-FA2B53BE8AEC}" destId="{E1333B30-07B7-49ED-8F72-20052DBB6854}" srcOrd="0" destOrd="0" presId="urn:microsoft.com/office/officeart/2005/8/layout/bProcess3"/>
    <dgm:cxn modelId="{CAFD6EBA-75AE-486B-8444-0F2BC0C38BF9}" type="presOf" srcId="{1F8327DF-B780-4032-970F-B3B66057B587}" destId="{AC42492C-1EC1-4EAF-80BB-FAED202E4C96}" srcOrd="0" destOrd="0" presId="urn:microsoft.com/office/officeart/2005/8/layout/bProcess3"/>
    <dgm:cxn modelId="{3CAB98BC-8A48-48B4-90C2-472C27E85047}" type="presOf" srcId="{7712B0FA-CC29-482D-B86D-8742F7B79411}" destId="{14D37B5F-630A-4530-AC39-F35F5554F666}" srcOrd="0" destOrd="0" presId="urn:microsoft.com/office/officeart/2005/8/layout/bProcess3"/>
    <dgm:cxn modelId="{CF2D9EBD-A83B-4B85-9D61-4EA818D35EB0}" type="presOf" srcId="{516D84E4-DF63-488E-99D8-E372B5BA20BF}" destId="{CD5EF31E-A0CF-4ABB-B948-6BFD3B7DAC76}" srcOrd="0" destOrd="0" presId="urn:microsoft.com/office/officeart/2005/8/layout/bProcess3"/>
    <dgm:cxn modelId="{4D6308C2-88EC-4575-8A0B-B1A96691D6B3}" srcId="{272371AF-A5D3-4A2B-BF5B-5D7C8532825D}" destId="{7712B0FA-CC29-482D-B86D-8742F7B79411}" srcOrd="4" destOrd="0" parTransId="{AF8E6DA3-564F-4497-9641-680D828563EF}" sibTransId="{F88A4F62-BEE0-4A09-AA37-73FDA37B2707}"/>
    <dgm:cxn modelId="{BDD30BC2-0361-4A34-A7E0-7E6081DB9B51}" srcId="{272371AF-A5D3-4A2B-BF5B-5D7C8532825D}" destId="{181711ED-CFD1-4F04-8B45-6EE05FFDE33E}" srcOrd="5" destOrd="0" parTransId="{4FCDC006-0248-4463-89B0-DDA62D90398E}" sibTransId="{CDED1105-739E-4661-988F-9E0AD4CE3998}"/>
    <dgm:cxn modelId="{16ADE2C7-94AD-425A-A3BC-799F1B57D7C4}" srcId="{272371AF-A5D3-4A2B-BF5B-5D7C8532825D}" destId="{0BD808D6-F51D-41E3-84E1-86D407F62446}" srcOrd="6" destOrd="0" parTransId="{709E6363-706A-4DD1-9FD8-EA06BE6196DC}" sibTransId="{7BA2F9D7-C0C0-44B1-A557-195E816A5CF5}"/>
    <dgm:cxn modelId="{7E2669C8-61F1-409F-A040-98938660A6D3}" srcId="{272371AF-A5D3-4A2B-BF5B-5D7C8532825D}" destId="{81E3BC58-3531-4E4C-BF23-9ED845A34A00}" srcOrd="12" destOrd="0" parTransId="{02E91CE6-00D2-48AF-A647-9B2B6B3955EA}" sibTransId="{9EA9BA6D-5560-4EB0-8143-9D47E65868A7}"/>
    <dgm:cxn modelId="{AF3D3CCE-B031-441D-9C8E-C71788E28176}" type="presOf" srcId="{F827CDB3-3105-4FD7-BF17-7DB529893491}" destId="{1BB4953C-408C-497C-A1E0-6536F0AB7D37}" srcOrd="0" destOrd="0" presId="urn:microsoft.com/office/officeart/2005/8/layout/bProcess3"/>
    <dgm:cxn modelId="{32C2B3D4-2C9E-494B-8B1A-C72BD34F7F33}" srcId="{272371AF-A5D3-4A2B-BF5B-5D7C8532825D}" destId="{DEE3EDE0-89EF-482D-BB4A-E610C0718FFC}" srcOrd="3" destOrd="0" parTransId="{D22A43EF-F318-49E5-8D2A-2DF40C295E08}" sibTransId="{4C7ACF5B-76EA-4F31-B49A-BCDF6838062F}"/>
    <dgm:cxn modelId="{9E2098D5-F08A-4A15-8103-AA04FAE17505}" type="presOf" srcId="{EC5CAEED-6258-4909-945A-D67D35D4679C}" destId="{AD708E0F-21E9-4D16-8A38-0844F0B41872}" srcOrd="0" destOrd="0" presId="urn:microsoft.com/office/officeart/2005/8/layout/bProcess3"/>
    <dgm:cxn modelId="{276BB9D6-3A49-499B-9779-E4DA62526BBF}" type="presOf" srcId="{7BDA034B-B9A3-448D-9B2B-55D74A714466}" destId="{1882178A-DCF9-41A5-8363-BE1B3E0CF359}" srcOrd="0" destOrd="0" presId="urn:microsoft.com/office/officeart/2005/8/layout/bProcess3"/>
    <dgm:cxn modelId="{50B9E2E2-24E4-406A-B942-818BB7E844F8}" type="presOf" srcId="{52C2EF06-D0F4-4E80-BBBD-D322118626E4}" destId="{D8C39AE3-B688-47D2-8972-5ABE90552D63}" srcOrd="0" destOrd="0" presId="urn:microsoft.com/office/officeart/2005/8/layout/bProcess3"/>
    <dgm:cxn modelId="{029C05E5-FA78-4E03-81B5-D91B1BA0A686}" srcId="{272371AF-A5D3-4A2B-BF5B-5D7C8532825D}" destId="{7BDA034B-B9A3-448D-9B2B-55D74A714466}" srcOrd="0" destOrd="0" parTransId="{45C32745-FF15-4A45-ADDA-E03389531E89}" sibTransId="{90117139-B078-4AFE-B9C6-D3915EC05216}"/>
    <dgm:cxn modelId="{B02A56E7-B255-4BB5-8962-89A5D78DF576}" type="presOf" srcId="{2BEF06F7-622D-490A-A758-1C73369C8D38}" destId="{4C76AA02-9F9D-4A71-83BC-324F4A6E2B14}" srcOrd="0" destOrd="0" presId="urn:microsoft.com/office/officeart/2005/8/layout/bProcess3"/>
    <dgm:cxn modelId="{6DB2D2E7-BE92-4BEB-84BD-CDA8B2D08581}" type="presOf" srcId="{30BF2D91-5126-4F2F-811E-FA2B53BE8AEC}" destId="{305F4A3F-1404-4782-BE94-E60E78A3E022}" srcOrd="1" destOrd="0" presId="urn:microsoft.com/office/officeart/2005/8/layout/bProcess3"/>
    <dgm:cxn modelId="{5A9C7AEC-D184-4901-880B-9C48EEE2AB69}" type="presOf" srcId="{EC5CAEED-6258-4909-945A-D67D35D4679C}" destId="{0A27062A-AAA3-4F0B-8626-FAC4055A333A}" srcOrd="1" destOrd="0" presId="urn:microsoft.com/office/officeart/2005/8/layout/bProcess3"/>
    <dgm:cxn modelId="{3FC717F6-114F-4519-94F1-B05F8B63AD24}" type="presOf" srcId="{0BD808D6-F51D-41E3-84E1-86D407F62446}" destId="{F9FD3C5E-5759-4D4B-9413-596D6A8C239D}" srcOrd="0" destOrd="0" presId="urn:microsoft.com/office/officeart/2005/8/layout/bProcess3"/>
    <dgm:cxn modelId="{DDC1C2FA-F4DE-42DA-9D6D-D2518DDAC007}" type="presOf" srcId="{885EBC75-167A-4CEA-BE3E-59332007280A}" destId="{7BD573B1-BB1A-47C8-9E14-CD6FE26565E2}" srcOrd="0" destOrd="0" presId="urn:microsoft.com/office/officeart/2005/8/layout/bProcess3"/>
    <dgm:cxn modelId="{1A1791FB-3298-4C27-8006-0A3F586BF4AC}" type="presOf" srcId="{181711ED-CFD1-4F04-8B45-6EE05FFDE33E}" destId="{96FC2849-200D-4AD3-BC48-338C24807ACB}" srcOrd="0" destOrd="0" presId="urn:microsoft.com/office/officeart/2005/8/layout/bProcess3"/>
    <dgm:cxn modelId="{C0CAC8F4-3A3F-4AED-8B69-86996A0ADC67}" type="presParOf" srcId="{DCB44303-5DB2-4CC8-9DEC-04B6F5567276}" destId="{1882178A-DCF9-41A5-8363-BE1B3E0CF359}" srcOrd="0" destOrd="0" presId="urn:microsoft.com/office/officeart/2005/8/layout/bProcess3"/>
    <dgm:cxn modelId="{6DD6304D-1186-4E61-96E4-BDD5C71BAB6F}" type="presParOf" srcId="{DCB44303-5DB2-4CC8-9DEC-04B6F5567276}" destId="{6955C386-A7B4-4D6D-9622-0679679DD813}" srcOrd="1" destOrd="0" presId="urn:microsoft.com/office/officeart/2005/8/layout/bProcess3"/>
    <dgm:cxn modelId="{218D058A-E172-45ED-B21C-CD6D959AEBDE}" type="presParOf" srcId="{6955C386-A7B4-4D6D-9622-0679679DD813}" destId="{33D1D70F-90E2-4C86-9360-80C33ED805D8}" srcOrd="0" destOrd="0" presId="urn:microsoft.com/office/officeart/2005/8/layout/bProcess3"/>
    <dgm:cxn modelId="{2E11F327-7DA0-4256-A507-39A0409539A4}" type="presParOf" srcId="{DCB44303-5DB2-4CC8-9DEC-04B6F5567276}" destId="{A0A985C9-E188-4C93-B30C-61D5A9CAC614}" srcOrd="2" destOrd="0" presId="urn:microsoft.com/office/officeart/2005/8/layout/bProcess3"/>
    <dgm:cxn modelId="{FCE6E388-E18D-448F-BFF6-81C3C81B80FD}" type="presParOf" srcId="{DCB44303-5DB2-4CC8-9DEC-04B6F5567276}" destId="{AD708E0F-21E9-4D16-8A38-0844F0B41872}" srcOrd="3" destOrd="0" presId="urn:microsoft.com/office/officeart/2005/8/layout/bProcess3"/>
    <dgm:cxn modelId="{6F923623-BBAC-47FF-BA4E-20150295F5B9}" type="presParOf" srcId="{AD708E0F-21E9-4D16-8A38-0844F0B41872}" destId="{0A27062A-AAA3-4F0B-8626-FAC4055A333A}" srcOrd="0" destOrd="0" presId="urn:microsoft.com/office/officeart/2005/8/layout/bProcess3"/>
    <dgm:cxn modelId="{3261B877-90A0-4D09-860F-810011FD3D1F}" type="presParOf" srcId="{DCB44303-5DB2-4CC8-9DEC-04B6F5567276}" destId="{FCFE8A79-301F-4BEA-85C0-DDD3F7D10CA8}" srcOrd="4" destOrd="0" presId="urn:microsoft.com/office/officeart/2005/8/layout/bProcess3"/>
    <dgm:cxn modelId="{EC3F9A64-BAD7-45B8-8600-E9FD3B623466}" type="presParOf" srcId="{DCB44303-5DB2-4CC8-9DEC-04B6F5567276}" destId="{E1333B30-07B7-49ED-8F72-20052DBB6854}" srcOrd="5" destOrd="0" presId="urn:microsoft.com/office/officeart/2005/8/layout/bProcess3"/>
    <dgm:cxn modelId="{BFE2C142-E72D-4E9D-89AA-91E29024242E}" type="presParOf" srcId="{E1333B30-07B7-49ED-8F72-20052DBB6854}" destId="{305F4A3F-1404-4782-BE94-E60E78A3E022}" srcOrd="0" destOrd="0" presId="urn:microsoft.com/office/officeart/2005/8/layout/bProcess3"/>
    <dgm:cxn modelId="{B8C242E3-F58C-4147-8F2B-97DD9241F1FB}" type="presParOf" srcId="{DCB44303-5DB2-4CC8-9DEC-04B6F5567276}" destId="{06254529-BDC7-4B99-A865-D1CC9C702BF0}" srcOrd="6" destOrd="0" presId="urn:microsoft.com/office/officeart/2005/8/layout/bProcess3"/>
    <dgm:cxn modelId="{AE2BF2C2-52B0-4A60-91FB-61261DB5DFF2}" type="presParOf" srcId="{DCB44303-5DB2-4CC8-9DEC-04B6F5567276}" destId="{776D406B-82E4-4490-BE66-77263601BE0B}" srcOrd="7" destOrd="0" presId="urn:microsoft.com/office/officeart/2005/8/layout/bProcess3"/>
    <dgm:cxn modelId="{F2309560-142E-48EB-8AB9-9CBE77B22695}" type="presParOf" srcId="{776D406B-82E4-4490-BE66-77263601BE0B}" destId="{282D1929-12B4-4CA4-9D55-5E59A168CE77}" srcOrd="0" destOrd="0" presId="urn:microsoft.com/office/officeart/2005/8/layout/bProcess3"/>
    <dgm:cxn modelId="{CF05617F-4470-4D1B-9CD9-6CEB3E391C24}" type="presParOf" srcId="{DCB44303-5DB2-4CC8-9DEC-04B6F5567276}" destId="{14D37B5F-630A-4530-AC39-F35F5554F666}" srcOrd="8" destOrd="0" presId="urn:microsoft.com/office/officeart/2005/8/layout/bProcess3"/>
    <dgm:cxn modelId="{A962C418-EF41-45A9-A7E2-8B8435E66806}" type="presParOf" srcId="{DCB44303-5DB2-4CC8-9DEC-04B6F5567276}" destId="{008B9038-76A2-47E1-A5E4-75A96E108064}" srcOrd="9" destOrd="0" presId="urn:microsoft.com/office/officeart/2005/8/layout/bProcess3"/>
    <dgm:cxn modelId="{2D52193B-F936-4836-8590-C6E1C3263DF3}" type="presParOf" srcId="{008B9038-76A2-47E1-A5E4-75A96E108064}" destId="{4409DD8B-1E44-46F2-A354-EFB239281620}" srcOrd="0" destOrd="0" presId="urn:microsoft.com/office/officeart/2005/8/layout/bProcess3"/>
    <dgm:cxn modelId="{E7EE6A23-BAA7-4F9D-B915-738890C35BB7}" type="presParOf" srcId="{DCB44303-5DB2-4CC8-9DEC-04B6F5567276}" destId="{96FC2849-200D-4AD3-BC48-338C24807ACB}" srcOrd="10" destOrd="0" presId="urn:microsoft.com/office/officeart/2005/8/layout/bProcess3"/>
    <dgm:cxn modelId="{70086EFC-21A3-4718-A12A-B35B7056667A}" type="presParOf" srcId="{DCB44303-5DB2-4CC8-9DEC-04B6F5567276}" destId="{67BE659E-4608-41A9-9B0B-26DBBB50AB86}" srcOrd="11" destOrd="0" presId="urn:microsoft.com/office/officeart/2005/8/layout/bProcess3"/>
    <dgm:cxn modelId="{0D7CA86C-B30A-4349-AF74-B9C2C4EAEA5B}" type="presParOf" srcId="{67BE659E-4608-41A9-9B0B-26DBBB50AB86}" destId="{C38E3B67-80E8-4877-84C5-B9E0D4BD6297}" srcOrd="0" destOrd="0" presId="urn:microsoft.com/office/officeart/2005/8/layout/bProcess3"/>
    <dgm:cxn modelId="{ADB4D392-F0A5-4F53-B599-AC35B17CB18F}" type="presParOf" srcId="{DCB44303-5DB2-4CC8-9DEC-04B6F5567276}" destId="{F9FD3C5E-5759-4D4B-9413-596D6A8C239D}" srcOrd="12" destOrd="0" presId="urn:microsoft.com/office/officeart/2005/8/layout/bProcess3"/>
    <dgm:cxn modelId="{12FD5400-B999-4250-A8A3-66FA073EC1E7}" type="presParOf" srcId="{DCB44303-5DB2-4CC8-9DEC-04B6F5567276}" destId="{6AD48D2E-7C2E-4BA8-8A03-BF334707B12A}" srcOrd="13" destOrd="0" presId="urn:microsoft.com/office/officeart/2005/8/layout/bProcess3"/>
    <dgm:cxn modelId="{7EC9580D-C8C3-4E67-8E5F-5CFAD761A622}" type="presParOf" srcId="{6AD48D2E-7C2E-4BA8-8A03-BF334707B12A}" destId="{DB608D99-B5B9-4292-90FF-D45852902BFE}" srcOrd="0" destOrd="0" presId="urn:microsoft.com/office/officeart/2005/8/layout/bProcess3"/>
    <dgm:cxn modelId="{0B221358-67E9-4AAD-85DD-80ABC089AF36}" type="presParOf" srcId="{DCB44303-5DB2-4CC8-9DEC-04B6F5567276}" destId="{2FD81B85-8D25-4165-A621-BE379D2E4A70}" srcOrd="14" destOrd="0" presId="urn:microsoft.com/office/officeart/2005/8/layout/bProcess3"/>
    <dgm:cxn modelId="{B0C815F9-D26A-42C2-9149-6B5343602509}" type="presParOf" srcId="{DCB44303-5DB2-4CC8-9DEC-04B6F5567276}" destId="{AA3959C3-A451-4D4E-9187-FCE10A8E1CEC}" srcOrd="15" destOrd="0" presId="urn:microsoft.com/office/officeart/2005/8/layout/bProcess3"/>
    <dgm:cxn modelId="{A567695E-2CB2-4118-BFAA-08537B52D2C0}" type="presParOf" srcId="{AA3959C3-A451-4D4E-9187-FCE10A8E1CEC}" destId="{19B02D46-0B3D-4B05-BCE9-7167A00A3993}" srcOrd="0" destOrd="0" presId="urn:microsoft.com/office/officeart/2005/8/layout/bProcess3"/>
    <dgm:cxn modelId="{15146832-5A3D-42E5-A781-B10AD8012252}" type="presParOf" srcId="{DCB44303-5DB2-4CC8-9DEC-04B6F5567276}" destId="{D8C39AE3-B688-47D2-8972-5ABE90552D63}" srcOrd="16" destOrd="0" presId="urn:microsoft.com/office/officeart/2005/8/layout/bProcess3"/>
    <dgm:cxn modelId="{F91559EB-3E7E-49EA-B5BA-E8BBCAD09140}" type="presParOf" srcId="{DCB44303-5DB2-4CC8-9DEC-04B6F5567276}" destId="{4C3F8480-9154-4898-9544-93F7C1E11803}" srcOrd="17" destOrd="0" presId="urn:microsoft.com/office/officeart/2005/8/layout/bProcess3"/>
    <dgm:cxn modelId="{236BCEA3-88EC-4D02-B3DD-847640E8F59A}" type="presParOf" srcId="{4C3F8480-9154-4898-9544-93F7C1E11803}" destId="{424BB915-1CCF-44C7-9F10-50585FA3B502}" srcOrd="0" destOrd="0" presId="urn:microsoft.com/office/officeart/2005/8/layout/bProcess3"/>
    <dgm:cxn modelId="{41C13A4C-DEA6-4779-9D8D-5CC86CE6D0DF}" type="presParOf" srcId="{DCB44303-5DB2-4CC8-9DEC-04B6F5567276}" destId="{AC42492C-1EC1-4EAF-80BB-FAED202E4C96}" srcOrd="18" destOrd="0" presId="urn:microsoft.com/office/officeart/2005/8/layout/bProcess3"/>
    <dgm:cxn modelId="{3B30B4E9-D9C3-4C7E-834C-62881B214CED}" type="presParOf" srcId="{DCB44303-5DB2-4CC8-9DEC-04B6F5567276}" destId="{C2067D82-EED3-4921-A8C9-3E6D1EFFC88E}" srcOrd="19" destOrd="0" presId="urn:microsoft.com/office/officeart/2005/8/layout/bProcess3"/>
    <dgm:cxn modelId="{2326D45E-1C9A-47CC-9CAE-0C56E9281778}" type="presParOf" srcId="{C2067D82-EED3-4921-A8C9-3E6D1EFFC88E}" destId="{2C15F102-66A0-4BF3-A3BB-9A2DF50E2E03}" srcOrd="0" destOrd="0" presId="urn:microsoft.com/office/officeart/2005/8/layout/bProcess3"/>
    <dgm:cxn modelId="{28ADD0D4-555E-4046-838E-EEDA777E0F5D}" type="presParOf" srcId="{DCB44303-5DB2-4CC8-9DEC-04B6F5567276}" destId="{1BB4953C-408C-497C-A1E0-6536F0AB7D37}" srcOrd="20" destOrd="0" presId="urn:microsoft.com/office/officeart/2005/8/layout/bProcess3"/>
    <dgm:cxn modelId="{33B9C442-C979-4B7A-A22C-290B3C80BB07}" type="presParOf" srcId="{DCB44303-5DB2-4CC8-9DEC-04B6F5567276}" destId="{F580CD4D-0414-4B87-BD65-87B88B750441}" srcOrd="21" destOrd="0" presId="urn:microsoft.com/office/officeart/2005/8/layout/bProcess3"/>
    <dgm:cxn modelId="{FF12C1E8-AEE6-4280-A5DD-B924D1DCC5C5}" type="presParOf" srcId="{F580CD4D-0414-4B87-BD65-87B88B750441}" destId="{187B4411-7D1E-4110-A199-3647F7CC79B6}" srcOrd="0" destOrd="0" presId="urn:microsoft.com/office/officeart/2005/8/layout/bProcess3"/>
    <dgm:cxn modelId="{7D4F6B65-0402-4A90-B82A-CCA2BB0317BB}" type="presParOf" srcId="{DCB44303-5DB2-4CC8-9DEC-04B6F5567276}" destId="{404AE3F7-4F34-4230-9FDC-FA284239097F}" srcOrd="22" destOrd="0" presId="urn:microsoft.com/office/officeart/2005/8/layout/bProcess3"/>
    <dgm:cxn modelId="{55DCA009-DE6F-4F8C-A381-73274D8B694A}" type="presParOf" srcId="{DCB44303-5DB2-4CC8-9DEC-04B6F5567276}" destId="{8A3FD0BD-CB31-4D26-82E5-12C3BC65BD3A}" srcOrd="23" destOrd="0" presId="urn:microsoft.com/office/officeart/2005/8/layout/bProcess3"/>
    <dgm:cxn modelId="{A1B53AD3-38BE-4D74-BA73-74AA78668B40}" type="presParOf" srcId="{8A3FD0BD-CB31-4D26-82E5-12C3BC65BD3A}" destId="{FC3CCCF9-7345-4634-859E-DE46AF00CC8A}" srcOrd="0" destOrd="0" presId="urn:microsoft.com/office/officeart/2005/8/layout/bProcess3"/>
    <dgm:cxn modelId="{654714F2-CF97-481A-9019-69C14F9FBD4B}" type="presParOf" srcId="{DCB44303-5DB2-4CC8-9DEC-04B6F5567276}" destId="{7A22F26A-C7B4-4538-A9F3-AC31470944F9}" srcOrd="24" destOrd="0" presId="urn:microsoft.com/office/officeart/2005/8/layout/bProcess3"/>
    <dgm:cxn modelId="{1195D394-3D66-4A09-9572-01F8CB981D16}" type="presParOf" srcId="{DCB44303-5DB2-4CC8-9DEC-04B6F5567276}" destId="{9A3605BE-E535-41D6-902B-817000BAA9C9}" srcOrd="25" destOrd="0" presId="urn:microsoft.com/office/officeart/2005/8/layout/bProcess3"/>
    <dgm:cxn modelId="{1269FC18-92AE-4EC1-90D3-5BB00219C470}" type="presParOf" srcId="{9A3605BE-E535-41D6-902B-817000BAA9C9}" destId="{403F1317-487A-43D7-9FAB-C43F5D88FCB5}" srcOrd="0" destOrd="0" presId="urn:microsoft.com/office/officeart/2005/8/layout/bProcess3"/>
    <dgm:cxn modelId="{40888155-B65C-479C-B219-877302FE8CE7}" type="presParOf" srcId="{DCB44303-5DB2-4CC8-9DEC-04B6F5567276}" destId="{4C76AA02-9F9D-4A71-83BC-324F4A6E2B14}" srcOrd="26" destOrd="0" presId="urn:microsoft.com/office/officeart/2005/8/layout/bProcess3"/>
    <dgm:cxn modelId="{EB3814FC-A736-4582-A07F-476B15C29B64}" type="presParOf" srcId="{DCB44303-5DB2-4CC8-9DEC-04B6F5567276}" destId="{7BD573B1-BB1A-47C8-9E14-CD6FE26565E2}" srcOrd="27" destOrd="0" presId="urn:microsoft.com/office/officeart/2005/8/layout/bProcess3"/>
    <dgm:cxn modelId="{CCE36CA7-8B88-4509-87D9-9A3931B4182D}" type="presParOf" srcId="{7BD573B1-BB1A-47C8-9E14-CD6FE26565E2}" destId="{BE7DF647-D2F6-4B6A-A97B-84748FBFAC28}" srcOrd="0" destOrd="0" presId="urn:microsoft.com/office/officeart/2005/8/layout/bProcess3"/>
    <dgm:cxn modelId="{14668795-1557-4285-955D-33BB5F4222DD}" type="presParOf" srcId="{DCB44303-5DB2-4CC8-9DEC-04B6F5567276}" destId="{CD5EF31E-A0CF-4ABB-B948-6BFD3B7DAC76}" srcOrd="28" destOrd="0" presId="urn:microsoft.com/office/officeart/2005/8/layout/bProcess3"/>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42365C90-A2BD-40BF-9279-7A7A4085FF3D}" type="doc">
      <dgm:prSet loTypeId="urn:microsoft.com/office/officeart/2005/8/layout/chevron2" loCatId="process" qsTypeId="urn:microsoft.com/office/officeart/2005/8/quickstyle/simple1#4" qsCatId="simple" csTypeId="urn:microsoft.com/office/officeart/2005/8/colors/colorful4#1" csCatId="colorful" phldr="1"/>
      <dgm:spPr/>
      <dgm:t>
        <a:bodyPr/>
        <a:lstStyle/>
        <a:p>
          <a:endParaRPr lang="en-US"/>
        </a:p>
      </dgm:t>
    </dgm:pt>
    <dgm:pt modelId="{8CAE2580-3A50-4B9E-BCEF-C0475F310C6B}">
      <dgm:prSet phldrT="[Text]" custT="1"/>
      <dgm:spPr/>
      <dgm:t>
        <a:bodyPr/>
        <a:lstStyle/>
        <a:p>
          <a:r>
            <a:rPr lang="en-US" sz="2400"/>
            <a:t>Bureau/</a:t>
          </a:r>
        </a:p>
        <a:p>
          <a:r>
            <a:rPr lang="en-US" sz="2400"/>
            <a:t>Position </a:t>
          </a:r>
        </a:p>
      </dgm:t>
    </dgm:pt>
    <dgm:pt modelId="{56CF9D88-D844-46E6-B442-8CE9714EB0A5}" type="parTrans" cxnId="{B5C775F9-F795-4CE9-B507-A2B1985ACD58}">
      <dgm:prSet/>
      <dgm:spPr/>
      <dgm:t>
        <a:bodyPr/>
        <a:lstStyle/>
        <a:p>
          <a:endParaRPr lang="en-US" sz="2800"/>
        </a:p>
      </dgm:t>
    </dgm:pt>
    <dgm:pt modelId="{1DF9B02D-3FC5-4BD5-8596-ADB5378FEA09}" type="sibTrans" cxnId="{B5C775F9-F795-4CE9-B507-A2B1985ACD58}">
      <dgm:prSet/>
      <dgm:spPr/>
      <dgm:t>
        <a:bodyPr/>
        <a:lstStyle/>
        <a:p>
          <a:endParaRPr lang="en-US" sz="2800"/>
        </a:p>
      </dgm:t>
    </dgm:pt>
    <dgm:pt modelId="{1FB725FF-BFD6-48C6-8AA7-F0EBE8783BEA}">
      <dgm:prSet phldrT="[Text]" custT="1"/>
      <dgm:spPr/>
      <dgm:t>
        <a:bodyPr/>
        <a:lstStyle/>
        <a:p>
          <a:r>
            <a:rPr lang="en-US" sz="1050"/>
            <a:t>Determine contract is a subrecipient</a:t>
          </a:r>
        </a:p>
      </dgm:t>
    </dgm:pt>
    <dgm:pt modelId="{F5A08BAF-6C69-4AB3-808F-9139E63E9CE8}" type="parTrans" cxnId="{5EB1A5BD-90D4-41AB-87A6-E4D19FA7FE1C}">
      <dgm:prSet/>
      <dgm:spPr/>
      <dgm:t>
        <a:bodyPr/>
        <a:lstStyle/>
        <a:p>
          <a:endParaRPr lang="en-US" sz="2800"/>
        </a:p>
      </dgm:t>
    </dgm:pt>
    <dgm:pt modelId="{9FA15553-5A3B-4043-A021-63450EA0FBCB}" type="sibTrans" cxnId="{5EB1A5BD-90D4-41AB-87A6-E4D19FA7FE1C}">
      <dgm:prSet/>
      <dgm:spPr/>
      <dgm:t>
        <a:bodyPr/>
        <a:lstStyle/>
        <a:p>
          <a:endParaRPr lang="en-US" sz="2800"/>
        </a:p>
      </dgm:t>
    </dgm:pt>
    <dgm:pt modelId="{8B590C14-9056-4C0D-81B4-5D54900D04A4}">
      <dgm:prSet phldrT="[Text]" custT="1"/>
      <dgm:spPr/>
      <dgm:t>
        <a:bodyPr/>
        <a:lstStyle/>
        <a:p>
          <a:r>
            <a:rPr lang="en-US" sz="1050"/>
            <a:t>Define scope of work and deliverables</a:t>
          </a:r>
        </a:p>
      </dgm:t>
    </dgm:pt>
    <dgm:pt modelId="{E07E9442-48D1-4E19-9A5E-B513B6B9BBD2}" type="parTrans" cxnId="{738A24B8-CDE8-47F5-BDB6-5240E6CA1103}">
      <dgm:prSet/>
      <dgm:spPr/>
      <dgm:t>
        <a:bodyPr/>
        <a:lstStyle/>
        <a:p>
          <a:endParaRPr lang="en-US" sz="2800"/>
        </a:p>
      </dgm:t>
    </dgm:pt>
    <dgm:pt modelId="{CEDDB4A8-E08B-47E2-AD27-87522F52F151}" type="sibTrans" cxnId="{738A24B8-CDE8-47F5-BDB6-5240E6CA1103}">
      <dgm:prSet/>
      <dgm:spPr/>
      <dgm:t>
        <a:bodyPr/>
        <a:lstStyle/>
        <a:p>
          <a:endParaRPr lang="en-US" sz="2800"/>
        </a:p>
      </dgm:t>
    </dgm:pt>
    <dgm:pt modelId="{E9F62B22-464C-4D42-B93E-FC2C60415A12}">
      <dgm:prSet phldrT="[Text]" custT="1"/>
      <dgm:spPr/>
      <dgm:t>
        <a:bodyPr/>
        <a:lstStyle/>
        <a:p>
          <a:r>
            <a:rPr lang="en-US" sz="2400"/>
            <a:t>Bureau/</a:t>
          </a:r>
        </a:p>
        <a:p>
          <a:r>
            <a:rPr lang="en-US" sz="2400"/>
            <a:t>Position </a:t>
          </a:r>
        </a:p>
      </dgm:t>
    </dgm:pt>
    <dgm:pt modelId="{79D1B860-7CD5-4A0C-BDD3-BE9DBBE64DD2}" type="parTrans" cxnId="{DCB2C42E-FCB2-47BB-8023-C3AD669AAAB6}">
      <dgm:prSet/>
      <dgm:spPr/>
      <dgm:t>
        <a:bodyPr/>
        <a:lstStyle/>
        <a:p>
          <a:endParaRPr lang="en-US" sz="2800"/>
        </a:p>
      </dgm:t>
    </dgm:pt>
    <dgm:pt modelId="{65D481E8-C9EE-4DE8-A185-862DE8C434A8}" type="sibTrans" cxnId="{DCB2C42E-FCB2-47BB-8023-C3AD669AAAB6}">
      <dgm:prSet/>
      <dgm:spPr/>
      <dgm:t>
        <a:bodyPr/>
        <a:lstStyle/>
        <a:p>
          <a:endParaRPr lang="en-US" sz="2800"/>
        </a:p>
      </dgm:t>
    </dgm:pt>
    <dgm:pt modelId="{1229084F-BCA3-480D-9980-0324162D480C}">
      <dgm:prSet phldrT="[Text]" custT="1"/>
      <dgm:spPr/>
      <dgm:t>
        <a:bodyPr/>
        <a:lstStyle/>
        <a:p>
          <a:r>
            <a:rPr lang="en-US" sz="1050"/>
            <a:t>Audits draft subaward agreement to include verification of Federal Funding Accountability and Transparency Act (FFATA) requirements </a:t>
          </a:r>
        </a:p>
      </dgm:t>
    </dgm:pt>
    <dgm:pt modelId="{49747197-8FA5-4B7C-8EE0-9896DFDEC0DE}" type="parTrans" cxnId="{65583D97-D5F3-44EE-81B5-ECF9F5A03372}">
      <dgm:prSet/>
      <dgm:spPr/>
      <dgm:t>
        <a:bodyPr/>
        <a:lstStyle/>
        <a:p>
          <a:endParaRPr lang="en-US" sz="2800"/>
        </a:p>
      </dgm:t>
    </dgm:pt>
    <dgm:pt modelId="{48E5EE0F-F8D4-4A41-814F-40731FBBBCF0}" type="sibTrans" cxnId="{65583D97-D5F3-44EE-81B5-ECF9F5A03372}">
      <dgm:prSet/>
      <dgm:spPr/>
      <dgm:t>
        <a:bodyPr/>
        <a:lstStyle/>
        <a:p>
          <a:endParaRPr lang="en-US" sz="2800"/>
        </a:p>
      </dgm:t>
    </dgm:pt>
    <dgm:pt modelId="{59413674-AEB1-43C3-BCAE-AC14F73DFD52}">
      <dgm:prSet phldrT="[Text]" custT="1"/>
      <dgm:spPr/>
      <dgm:t>
        <a:bodyPr/>
        <a:lstStyle/>
        <a:p>
          <a:r>
            <a:rPr lang="en-US" sz="1050"/>
            <a:t>Route contract for review and approvals</a:t>
          </a:r>
        </a:p>
      </dgm:t>
    </dgm:pt>
    <dgm:pt modelId="{0CF0D80F-72CC-4E4B-B3C2-5DEA23FF06A3}" type="parTrans" cxnId="{1E8CA40E-C398-46F9-8CB3-5CFCD6E6E9B8}">
      <dgm:prSet/>
      <dgm:spPr/>
      <dgm:t>
        <a:bodyPr/>
        <a:lstStyle/>
        <a:p>
          <a:endParaRPr lang="en-US" sz="2800"/>
        </a:p>
      </dgm:t>
    </dgm:pt>
    <dgm:pt modelId="{19453819-A389-46C4-B91E-425D3CEF1E1A}" type="sibTrans" cxnId="{1E8CA40E-C398-46F9-8CB3-5CFCD6E6E9B8}">
      <dgm:prSet/>
      <dgm:spPr/>
      <dgm:t>
        <a:bodyPr/>
        <a:lstStyle/>
        <a:p>
          <a:endParaRPr lang="en-US" sz="2800"/>
        </a:p>
      </dgm:t>
    </dgm:pt>
    <dgm:pt modelId="{2CD57D70-335A-4B84-8F5F-151688DC34D6}">
      <dgm:prSet phldrT="[Text]" custT="1"/>
      <dgm:spPr/>
      <dgm:t>
        <a:bodyPr/>
        <a:lstStyle/>
        <a:p>
          <a:r>
            <a:rPr lang="en-US" sz="2400"/>
            <a:t>Bureau/</a:t>
          </a:r>
        </a:p>
        <a:p>
          <a:r>
            <a:rPr lang="en-US" sz="2400"/>
            <a:t>Position </a:t>
          </a:r>
        </a:p>
      </dgm:t>
    </dgm:pt>
    <dgm:pt modelId="{B993DFA1-10DD-4881-B4A2-C29806E8D470}" type="parTrans" cxnId="{0FA74E72-CF0B-4F41-A352-8D2546874096}">
      <dgm:prSet/>
      <dgm:spPr/>
      <dgm:t>
        <a:bodyPr/>
        <a:lstStyle/>
        <a:p>
          <a:endParaRPr lang="en-US" sz="2800"/>
        </a:p>
      </dgm:t>
    </dgm:pt>
    <dgm:pt modelId="{DC48193F-BC61-401D-ABE9-3C51E17A16C4}" type="sibTrans" cxnId="{0FA74E72-CF0B-4F41-A352-8D2546874096}">
      <dgm:prSet/>
      <dgm:spPr/>
      <dgm:t>
        <a:bodyPr/>
        <a:lstStyle/>
        <a:p>
          <a:endParaRPr lang="en-US" sz="2800"/>
        </a:p>
      </dgm:t>
    </dgm:pt>
    <dgm:pt modelId="{61A71819-E4C0-4990-8057-D8A311E31AAE}">
      <dgm:prSet phldrT="[Text]" custT="1"/>
      <dgm:spPr/>
      <dgm:t>
        <a:bodyPr/>
        <a:lstStyle/>
        <a:p>
          <a:r>
            <a:rPr lang="en-US" sz="1050"/>
            <a:t>Review Single Audits and Certifications</a:t>
          </a:r>
        </a:p>
      </dgm:t>
    </dgm:pt>
    <dgm:pt modelId="{6B96F2DB-766F-40FD-9B62-F1897DED5512}" type="parTrans" cxnId="{C73BB67F-5F1D-4C38-AFDB-67819C4ACB49}">
      <dgm:prSet/>
      <dgm:spPr/>
      <dgm:t>
        <a:bodyPr/>
        <a:lstStyle/>
        <a:p>
          <a:endParaRPr lang="en-US" sz="2800"/>
        </a:p>
      </dgm:t>
    </dgm:pt>
    <dgm:pt modelId="{7BCF3E64-AF19-4E11-925E-5549B8A2B165}" type="sibTrans" cxnId="{C73BB67F-5F1D-4C38-AFDB-67819C4ACB49}">
      <dgm:prSet/>
      <dgm:spPr/>
      <dgm:t>
        <a:bodyPr/>
        <a:lstStyle/>
        <a:p>
          <a:endParaRPr lang="en-US" sz="2800"/>
        </a:p>
      </dgm:t>
    </dgm:pt>
    <dgm:pt modelId="{4820DC7E-19AE-4DCC-B5F4-FCC1B7F6C9D7}">
      <dgm:prSet phldrT="[Text]" custT="1"/>
      <dgm:spPr/>
      <dgm:t>
        <a:bodyPr/>
        <a:lstStyle/>
        <a:p>
          <a:r>
            <a:rPr lang="en-US" sz="2400"/>
            <a:t>Bureau/</a:t>
          </a:r>
        </a:p>
        <a:p>
          <a:r>
            <a:rPr lang="en-US" sz="2400"/>
            <a:t>Position </a:t>
          </a:r>
        </a:p>
      </dgm:t>
    </dgm:pt>
    <dgm:pt modelId="{06F9CB23-D554-4FF6-AF8A-F97A664A18C9}" type="parTrans" cxnId="{8566F111-1ABD-4EC8-B35D-CAEF09BA333B}">
      <dgm:prSet/>
      <dgm:spPr/>
      <dgm:t>
        <a:bodyPr/>
        <a:lstStyle/>
        <a:p>
          <a:endParaRPr lang="en-US" sz="2800"/>
        </a:p>
      </dgm:t>
    </dgm:pt>
    <dgm:pt modelId="{71CC2521-1E7B-465E-800E-BEB5ACAB231E}" type="sibTrans" cxnId="{8566F111-1ABD-4EC8-B35D-CAEF09BA333B}">
      <dgm:prSet/>
      <dgm:spPr/>
      <dgm:t>
        <a:bodyPr/>
        <a:lstStyle/>
        <a:p>
          <a:endParaRPr lang="en-US" sz="2800"/>
        </a:p>
      </dgm:t>
    </dgm:pt>
    <dgm:pt modelId="{69D4D47D-8964-4B57-A0C4-249165CE049E}">
      <dgm:prSet phldrT="[Text]" custT="1"/>
      <dgm:spPr/>
      <dgm:t>
        <a:bodyPr/>
        <a:lstStyle/>
        <a:p>
          <a:r>
            <a:rPr lang="en-US" sz="1050"/>
            <a:t>Develop and maintain risk assessment and monitoring plan</a:t>
          </a:r>
        </a:p>
      </dgm:t>
    </dgm:pt>
    <dgm:pt modelId="{CA4F3E7B-860B-45D3-86B9-BBEAC673C7A3}" type="parTrans" cxnId="{A67AA151-F7CB-40BE-A286-49CEB145EDBE}">
      <dgm:prSet/>
      <dgm:spPr/>
      <dgm:t>
        <a:bodyPr/>
        <a:lstStyle/>
        <a:p>
          <a:endParaRPr lang="en-US" sz="2800"/>
        </a:p>
      </dgm:t>
    </dgm:pt>
    <dgm:pt modelId="{AF132B58-6B23-4BEA-9E9C-AE779B72D0FA}" type="sibTrans" cxnId="{A67AA151-F7CB-40BE-A286-49CEB145EDBE}">
      <dgm:prSet/>
      <dgm:spPr/>
      <dgm:t>
        <a:bodyPr/>
        <a:lstStyle/>
        <a:p>
          <a:endParaRPr lang="en-US" sz="2800"/>
        </a:p>
      </dgm:t>
    </dgm:pt>
    <dgm:pt modelId="{2B46C09D-3811-4858-B507-4F607F03EE53}">
      <dgm:prSet phldrT="[Text]" custT="1"/>
      <dgm:spPr/>
      <dgm:t>
        <a:bodyPr/>
        <a:lstStyle/>
        <a:p>
          <a:r>
            <a:rPr lang="en-US" sz="1050"/>
            <a:t>Conduct monitoring and technical assistance</a:t>
          </a:r>
        </a:p>
      </dgm:t>
    </dgm:pt>
    <dgm:pt modelId="{A223D2AF-EF09-48AB-AB76-1BEE5B01BA84}" type="parTrans" cxnId="{31EF7289-B6AE-479A-90ED-E8D1FA8CC340}">
      <dgm:prSet/>
      <dgm:spPr/>
      <dgm:t>
        <a:bodyPr/>
        <a:lstStyle/>
        <a:p>
          <a:endParaRPr lang="en-US" sz="2800"/>
        </a:p>
      </dgm:t>
    </dgm:pt>
    <dgm:pt modelId="{785A7408-A833-464C-810E-E9C999FEF999}" type="sibTrans" cxnId="{31EF7289-B6AE-479A-90ED-E8D1FA8CC340}">
      <dgm:prSet/>
      <dgm:spPr/>
      <dgm:t>
        <a:bodyPr/>
        <a:lstStyle/>
        <a:p>
          <a:endParaRPr lang="en-US" sz="2800"/>
        </a:p>
      </dgm:t>
    </dgm:pt>
    <dgm:pt modelId="{2ED748D5-A306-4C4C-ABA6-FE6BC496C9DE}">
      <dgm:prSet phldrT="[Text]" custT="1"/>
      <dgm:spPr/>
      <dgm:t>
        <a:bodyPr/>
        <a:lstStyle/>
        <a:p>
          <a:r>
            <a:rPr lang="en-US" sz="1050"/>
            <a:t>Verify programmatic closeout conditions are met</a:t>
          </a:r>
        </a:p>
      </dgm:t>
    </dgm:pt>
    <dgm:pt modelId="{B73A9A74-7EA1-4B2E-A527-B1CA33D57463}" type="parTrans" cxnId="{28C5F391-8085-4A89-92CC-3A70516629CC}">
      <dgm:prSet/>
      <dgm:spPr/>
      <dgm:t>
        <a:bodyPr/>
        <a:lstStyle/>
        <a:p>
          <a:endParaRPr lang="en-US" sz="2800"/>
        </a:p>
      </dgm:t>
    </dgm:pt>
    <dgm:pt modelId="{F2DD9F78-5356-4F9B-B2C0-F50AD460899D}" type="sibTrans" cxnId="{28C5F391-8085-4A89-92CC-3A70516629CC}">
      <dgm:prSet/>
      <dgm:spPr/>
      <dgm:t>
        <a:bodyPr/>
        <a:lstStyle/>
        <a:p>
          <a:endParaRPr lang="en-US" sz="2800"/>
        </a:p>
      </dgm:t>
    </dgm:pt>
    <dgm:pt modelId="{5418B552-AA52-4867-A5D6-C72B4122444D}">
      <dgm:prSet phldrT="[Text]" custT="1"/>
      <dgm:spPr/>
      <dgm:t>
        <a:bodyPr/>
        <a:lstStyle/>
        <a:p>
          <a:r>
            <a:rPr lang="en-US" sz="1050"/>
            <a:t>Draft Exhibit A - Federal Award Info and Compliance Requirements Form</a:t>
          </a:r>
        </a:p>
      </dgm:t>
    </dgm:pt>
    <dgm:pt modelId="{6EC60B2F-86DA-4388-AE8A-2F9F5353ACD7}" type="parTrans" cxnId="{4129B18A-AD5C-44C6-B767-A8E0795A5EE3}">
      <dgm:prSet/>
      <dgm:spPr/>
      <dgm:t>
        <a:bodyPr/>
        <a:lstStyle/>
        <a:p>
          <a:endParaRPr lang="en-US" sz="2800"/>
        </a:p>
      </dgm:t>
    </dgm:pt>
    <dgm:pt modelId="{2B9D3426-4716-4135-B1F1-E62303CBF7C7}" type="sibTrans" cxnId="{4129B18A-AD5C-44C6-B767-A8E0795A5EE3}">
      <dgm:prSet/>
      <dgm:spPr/>
      <dgm:t>
        <a:bodyPr/>
        <a:lstStyle/>
        <a:p>
          <a:endParaRPr lang="en-US" sz="2800"/>
        </a:p>
      </dgm:t>
    </dgm:pt>
    <dgm:pt modelId="{3EADF71A-EACF-4793-B56B-1C3C92E12D53}">
      <dgm:prSet phldrT="[Text]" custT="1"/>
      <dgm:spPr/>
      <dgm:t>
        <a:bodyPr/>
        <a:lstStyle/>
        <a:p>
          <a:r>
            <a:rPr lang="en-US" sz="1050"/>
            <a:t>Obtain full execution of the subaward</a:t>
          </a:r>
        </a:p>
      </dgm:t>
    </dgm:pt>
    <dgm:pt modelId="{84251C64-0EEA-4D09-BBF9-ACA851D8081B}" type="parTrans" cxnId="{C1ADB1EA-C7C1-4C95-B175-65CD1F4F804F}">
      <dgm:prSet/>
      <dgm:spPr/>
      <dgm:t>
        <a:bodyPr/>
        <a:lstStyle/>
        <a:p>
          <a:endParaRPr lang="en-US" sz="2800"/>
        </a:p>
      </dgm:t>
    </dgm:pt>
    <dgm:pt modelId="{D2FC1129-FFA1-4970-B771-8FC8E567527D}" type="sibTrans" cxnId="{C1ADB1EA-C7C1-4C95-B175-65CD1F4F804F}">
      <dgm:prSet/>
      <dgm:spPr/>
      <dgm:t>
        <a:bodyPr/>
        <a:lstStyle/>
        <a:p>
          <a:endParaRPr lang="en-US" sz="2800"/>
        </a:p>
      </dgm:t>
    </dgm:pt>
    <dgm:pt modelId="{94E9B628-52DB-45AA-ADAE-C4C7ECB3BFD8}">
      <dgm:prSet phldrT="[Text]" custT="1"/>
      <dgm:spPr/>
      <dgm:t>
        <a:bodyPr/>
        <a:lstStyle/>
        <a:p>
          <a:r>
            <a:rPr lang="en-US" sz="1050"/>
            <a:t>Review Exhibit A and federal award information</a:t>
          </a:r>
        </a:p>
      </dgm:t>
    </dgm:pt>
    <dgm:pt modelId="{00C4F1BD-F807-41EB-8C78-6230202EB88B}" type="parTrans" cxnId="{F19CD890-3ED7-4C02-AA7E-B0602F25A46F}">
      <dgm:prSet/>
      <dgm:spPr/>
      <dgm:t>
        <a:bodyPr/>
        <a:lstStyle/>
        <a:p>
          <a:endParaRPr lang="en-US" sz="2800"/>
        </a:p>
      </dgm:t>
    </dgm:pt>
    <dgm:pt modelId="{50C430FA-6F7E-41EA-8FB7-A92B8AEDC76D}" type="sibTrans" cxnId="{F19CD890-3ED7-4C02-AA7E-B0602F25A46F}">
      <dgm:prSet/>
      <dgm:spPr/>
      <dgm:t>
        <a:bodyPr/>
        <a:lstStyle/>
        <a:p>
          <a:endParaRPr lang="en-US" sz="2800"/>
        </a:p>
      </dgm:t>
    </dgm:pt>
    <dgm:pt modelId="{74C36368-1D0E-4871-A75A-1988E6B27870}">
      <dgm:prSet phldrT="[Text]" custT="1"/>
      <dgm:spPr/>
      <dgm:t>
        <a:bodyPr/>
        <a:lstStyle/>
        <a:p>
          <a:r>
            <a:rPr lang="en-US" sz="1050"/>
            <a:t>Draft subaward contract incorporating scope of work and Exhibit A draft</a:t>
          </a:r>
        </a:p>
      </dgm:t>
    </dgm:pt>
    <dgm:pt modelId="{B15E7D5C-65EB-4519-9314-2EB0ED6D694D}" type="parTrans" cxnId="{D4B897C5-5BFE-42AC-AB69-9DC281655A25}">
      <dgm:prSet/>
      <dgm:spPr/>
      <dgm:t>
        <a:bodyPr/>
        <a:lstStyle/>
        <a:p>
          <a:endParaRPr lang="en-US" sz="2800"/>
        </a:p>
      </dgm:t>
    </dgm:pt>
    <dgm:pt modelId="{601D3735-5E78-45C4-8E17-43E4076094B2}" type="sibTrans" cxnId="{D4B897C5-5BFE-42AC-AB69-9DC281655A25}">
      <dgm:prSet/>
      <dgm:spPr/>
      <dgm:t>
        <a:bodyPr/>
        <a:lstStyle/>
        <a:p>
          <a:endParaRPr lang="en-US" sz="2800"/>
        </a:p>
      </dgm:t>
    </dgm:pt>
    <dgm:pt modelId="{1D069483-CFCE-433E-9FAE-E8A7AFC40293}">
      <dgm:prSet phldrT="[Text]" custT="1"/>
      <dgm:spPr/>
      <dgm:t>
        <a:bodyPr/>
        <a:lstStyle/>
        <a:p>
          <a:r>
            <a:rPr lang="en-US" sz="1050"/>
            <a:t>Confirm SAM registration and UEI</a:t>
          </a:r>
        </a:p>
      </dgm:t>
    </dgm:pt>
    <dgm:pt modelId="{6A38C428-E358-49E6-830C-B107718EA38F}" type="parTrans" cxnId="{206FD132-9C2F-4FE6-99FB-8339E3ABC96D}">
      <dgm:prSet/>
      <dgm:spPr/>
      <dgm:t>
        <a:bodyPr/>
        <a:lstStyle/>
        <a:p>
          <a:endParaRPr lang="en-US" sz="2800"/>
        </a:p>
      </dgm:t>
    </dgm:pt>
    <dgm:pt modelId="{4AB3469B-27C0-4DE8-904A-C3FD9FFD823E}" type="sibTrans" cxnId="{206FD132-9C2F-4FE6-99FB-8339E3ABC96D}">
      <dgm:prSet/>
      <dgm:spPr/>
      <dgm:t>
        <a:bodyPr/>
        <a:lstStyle/>
        <a:p>
          <a:endParaRPr lang="en-US" sz="2800"/>
        </a:p>
      </dgm:t>
    </dgm:pt>
    <dgm:pt modelId="{997CD591-CFAA-4090-9B8C-52B4664EE022}">
      <dgm:prSet phldrT="[Text]" custT="1"/>
      <dgm:spPr/>
      <dgm:t>
        <a:bodyPr/>
        <a:lstStyle/>
        <a:p>
          <a:r>
            <a:rPr lang="en-US" sz="1050"/>
            <a:t>Determine FFATA applicability</a:t>
          </a:r>
        </a:p>
      </dgm:t>
    </dgm:pt>
    <dgm:pt modelId="{AE7D9420-9065-4E52-98C6-95882F8ED075}" type="parTrans" cxnId="{26A301BE-66C5-4EB6-8175-28A3FA769D4E}">
      <dgm:prSet/>
      <dgm:spPr/>
      <dgm:t>
        <a:bodyPr/>
        <a:lstStyle/>
        <a:p>
          <a:endParaRPr lang="en-US" sz="2800"/>
        </a:p>
      </dgm:t>
    </dgm:pt>
    <dgm:pt modelId="{FA2CBD01-A476-444B-8E43-68DD163B1717}" type="sibTrans" cxnId="{26A301BE-66C5-4EB6-8175-28A3FA769D4E}">
      <dgm:prSet/>
      <dgm:spPr/>
      <dgm:t>
        <a:bodyPr/>
        <a:lstStyle/>
        <a:p>
          <a:endParaRPr lang="en-US" sz="2800"/>
        </a:p>
      </dgm:t>
    </dgm:pt>
    <dgm:pt modelId="{49C7AE73-315B-45CC-A260-7CE0E7D437A3}">
      <dgm:prSet phldrT="[Text]" custT="1"/>
      <dgm:spPr/>
      <dgm:t>
        <a:bodyPr/>
        <a:lstStyle/>
        <a:p>
          <a:r>
            <a:rPr lang="en-US" sz="1050"/>
            <a:t>Verify FFATA Reporting is being done in Sam.gov</a:t>
          </a:r>
        </a:p>
      </dgm:t>
    </dgm:pt>
    <dgm:pt modelId="{57562102-CBBD-492F-904E-02A261D0FF8D}" type="parTrans" cxnId="{6B62D7CD-0E37-4748-ADDA-DC0B508D1925}">
      <dgm:prSet/>
      <dgm:spPr/>
      <dgm:t>
        <a:bodyPr/>
        <a:lstStyle/>
        <a:p>
          <a:endParaRPr lang="en-US" sz="2800"/>
        </a:p>
      </dgm:t>
    </dgm:pt>
    <dgm:pt modelId="{2B3488CE-F8ED-460F-9F5F-D9773EB07254}" type="sibTrans" cxnId="{6B62D7CD-0E37-4748-ADDA-DC0B508D1925}">
      <dgm:prSet/>
      <dgm:spPr/>
      <dgm:t>
        <a:bodyPr/>
        <a:lstStyle/>
        <a:p>
          <a:endParaRPr lang="en-US" sz="2800"/>
        </a:p>
      </dgm:t>
    </dgm:pt>
    <dgm:pt modelId="{113C3A7C-2F78-4F57-B64E-1A4FF9C67C9C}" type="pres">
      <dgm:prSet presAssocID="{42365C90-A2BD-40BF-9279-7A7A4085FF3D}" presName="linearFlow" presStyleCnt="0">
        <dgm:presLayoutVars>
          <dgm:dir/>
          <dgm:animLvl val="lvl"/>
          <dgm:resizeHandles val="exact"/>
        </dgm:presLayoutVars>
      </dgm:prSet>
      <dgm:spPr/>
    </dgm:pt>
    <dgm:pt modelId="{A8BB0794-A413-4BAB-944C-9B8268DF6391}" type="pres">
      <dgm:prSet presAssocID="{8CAE2580-3A50-4B9E-BCEF-C0475F310C6B}" presName="composite" presStyleCnt="0"/>
      <dgm:spPr/>
    </dgm:pt>
    <dgm:pt modelId="{9D8F9F95-526E-4EA1-B687-0B1B7A518344}" type="pres">
      <dgm:prSet presAssocID="{8CAE2580-3A50-4B9E-BCEF-C0475F310C6B}" presName="parentText" presStyleLbl="alignNode1" presStyleIdx="0" presStyleCnt="4">
        <dgm:presLayoutVars>
          <dgm:chMax val="1"/>
          <dgm:bulletEnabled val="1"/>
        </dgm:presLayoutVars>
      </dgm:prSet>
      <dgm:spPr/>
    </dgm:pt>
    <dgm:pt modelId="{A4AD0144-9DD3-4C94-BFC4-174A18AAA6B2}" type="pres">
      <dgm:prSet presAssocID="{8CAE2580-3A50-4B9E-BCEF-C0475F310C6B}" presName="descendantText" presStyleLbl="alignAcc1" presStyleIdx="0" presStyleCnt="4">
        <dgm:presLayoutVars>
          <dgm:bulletEnabled val="1"/>
        </dgm:presLayoutVars>
      </dgm:prSet>
      <dgm:spPr/>
    </dgm:pt>
    <dgm:pt modelId="{25EEC40B-87F3-42DD-8306-4619F6F146D2}" type="pres">
      <dgm:prSet presAssocID="{1DF9B02D-3FC5-4BD5-8596-ADB5378FEA09}" presName="sp" presStyleCnt="0"/>
      <dgm:spPr/>
    </dgm:pt>
    <dgm:pt modelId="{E23BBBC6-E9A0-4221-87CD-3214CBA68F8B}" type="pres">
      <dgm:prSet presAssocID="{E9F62B22-464C-4D42-B93E-FC2C60415A12}" presName="composite" presStyleCnt="0"/>
      <dgm:spPr/>
    </dgm:pt>
    <dgm:pt modelId="{E27AE12E-A6F6-44A3-B5A5-75D398AE7949}" type="pres">
      <dgm:prSet presAssocID="{E9F62B22-464C-4D42-B93E-FC2C60415A12}" presName="parentText" presStyleLbl="alignNode1" presStyleIdx="1" presStyleCnt="4">
        <dgm:presLayoutVars>
          <dgm:chMax val="1"/>
          <dgm:bulletEnabled val="1"/>
        </dgm:presLayoutVars>
      </dgm:prSet>
      <dgm:spPr/>
    </dgm:pt>
    <dgm:pt modelId="{22E1A2D1-B315-4064-B79B-2627C4680B65}" type="pres">
      <dgm:prSet presAssocID="{E9F62B22-464C-4D42-B93E-FC2C60415A12}" presName="descendantText" presStyleLbl="alignAcc1" presStyleIdx="1" presStyleCnt="4">
        <dgm:presLayoutVars>
          <dgm:bulletEnabled val="1"/>
        </dgm:presLayoutVars>
      </dgm:prSet>
      <dgm:spPr/>
    </dgm:pt>
    <dgm:pt modelId="{23CAB17B-8BDD-4432-A87E-25CB669B226A}" type="pres">
      <dgm:prSet presAssocID="{65D481E8-C9EE-4DE8-A185-862DE8C434A8}" presName="sp" presStyleCnt="0"/>
      <dgm:spPr/>
    </dgm:pt>
    <dgm:pt modelId="{E35E6A7C-F3DE-45A6-8DF5-D79EB12CF37D}" type="pres">
      <dgm:prSet presAssocID="{2CD57D70-335A-4B84-8F5F-151688DC34D6}" presName="composite" presStyleCnt="0"/>
      <dgm:spPr/>
    </dgm:pt>
    <dgm:pt modelId="{AE220120-C484-43E5-88CA-570F948EFE76}" type="pres">
      <dgm:prSet presAssocID="{2CD57D70-335A-4B84-8F5F-151688DC34D6}" presName="parentText" presStyleLbl="alignNode1" presStyleIdx="2" presStyleCnt="4">
        <dgm:presLayoutVars>
          <dgm:chMax val="1"/>
          <dgm:bulletEnabled val="1"/>
        </dgm:presLayoutVars>
      </dgm:prSet>
      <dgm:spPr/>
    </dgm:pt>
    <dgm:pt modelId="{7578C6B2-8C73-4F2A-99C5-6EAAE850162C}" type="pres">
      <dgm:prSet presAssocID="{2CD57D70-335A-4B84-8F5F-151688DC34D6}" presName="descendantText" presStyleLbl="alignAcc1" presStyleIdx="2" presStyleCnt="4">
        <dgm:presLayoutVars>
          <dgm:bulletEnabled val="1"/>
        </dgm:presLayoutVars>
      </dgm:prSet>
      <dgm:spPr/>
    </dgm:pt>
    <dgm:pt modelId="{DBCEA663-C66B-4DD4-B95D-4F04A2E9408D}" type="pres">
      <dgm:prSet presAssocID="{DC48193F-BC61-401D-ABE9-3C51E17A16C4}" presName="sp" presStyleCnt="0"/>
      <dgm:spPr/>
    </dgm:pt>
    <dgm:pt modelId="{FB295DA9-DF19-4CE7-A860-D2FEF02D5DC5}" type="pres">
      <dgm:prSet presAssocID="{4820DC7E-19AE-4DCC-B5F4-FCC1B7F6C9D7}" presName="composite" presStyleCnt="0"/>
      <dgm:spPr/>
    </dgm:pt>
    <dgm:pt modelId="{D7223392-4A64-492A-8054-BBC88B4D2BB6}" type="pres">
      <dgm:prSet presAssocID="{4820DC7E-19AE-4DCC-B5F4-FCC1B7F6C9D7}" presName="parentText" presStyleLbl="alignNode1" presStyleIdx="3" presStyleCnt="4">
        <dgm:presLayoutVars>
          <dgm:chMax val="1"/>
          <dgm:bulletEnabled val="1"/>
        </dgm:presLayoutVars>
      </dgm:prSet>
      <dgm:spPr/>
    </dgm:pt>
    <dgm:pt modelId="{B85BFF57-A076-4A17-8D83-526BC513827A}" type="pres">
      <dgm:prSet presAssocID="{4820DC7E-19AE-4DCC-B5F4-FCC1B7F6C9D7}" presName="descendantText" presStyleLbl="alignAcc1" presStyleIdx="3" presStyleCnt="4">
        <dgm:presLayoutVars>
          <dgm:bulletEnabled val="1"/>
        </dgm:presLayoutVars>
      </dgm:prSet>
      <dgm:spPr/>
    </dgm:pt>
  </dgm:ptLst>
  <dgm:cxnLst>
    <dgm:cxn modelId="{1E8CA40E-C398-46F9-8CB3-5CFCD6E6E9B8}" srcId="{E9F62B22-464C-4D42-B93E-FC2C60415A12}" destId="{59413674-AEB1-43C3-BCAE-AC14F73DFD52}" srcOrd="1" destOrd="0" parTransId="{0CF0D80F-72CC-4E4B-B3C2-5DEA23FF06A3}" sibTransId="{19453819-A389-46C4-B91E-425D3CEF1E1A}"/>
    <dgm:cxn modelId="{8566F111-1ABD-4EC8-B35D-CAEF09BA333B}" srcId="{42365C90-A2BD-40BF-9279-7A7A4085FF3D}" destId="{4820DC7E-19AE-4DCC-B5F4-FCC1B7F6C9D7}" srcOrd="3" destOrd="0" parTransId="{06F9CB23-D554-4FF6-AF8A-F97A664A18C9}" sibTransId="{71CC2521-1E7B-465E-800E-BEB5ACAB231E}"/>
    <dgm:cxn modelId="{C351A414-001E-446B-9B7E-E4BB31DDF7BF}" type="presOf" srcId="{2ED748D5-A306-4C4C-ABA6-FE6BC496C9DE}" destId="{A4AD0144-9DD3-4C94-BFC4-174A18AAA6B2}" srcOrd="0" destOrd="5" presId="urn:microsoft.com/office/officeart/2005/8/layout/chevron2"/>
    <dgm:cxn modelId="{47D3E019-B032-414D-9633-CF3F322F77DC}" type="presOf" srcId="{1229084F-BCA3-480D-9980-0324162D480C}" destId="{22E1A2D1-B315-4064-B79B-2627C4680B65}" srcOrd="0" destOrd="0" presId="urn:microsoft.com/office/officeart/2005/8/layout/chevron2"/>
    <dgm:cxn modelId="{DCB2C42E-FCB2-47BB-8023-C3AD669AAAB6}" srcId="{42365C90-A2BD-40BF-9279-7A7A4085FF3D}" destId="{E9F62B22-464C-4D42-B93E-FC2C60415A12}" srcOrd="1" destOrd="0" parTransId="{79D1B860-7CD5-4A0C-BDD3-BE9DBBE64DD2}" sibTransId="{65D481E8-C9EE-4DE8-A185-862DE8C434A8}"/>
    <dgm:cxn modelId="{206FD132-9C2F-4FE6-99FB-8339E3ABC96D}" srcId="{8CAE2580-3A50-4B9E-BCEF-C0475F310C6B}" destId="{1D069483-CFCE-433E-9FAE-E8A7AFC40293}" srcOrd="7" destOrd="0" parTransId="{6A38C428-E358-49E6-830C-B107718EA38F}" sibTransId="{4AB3469B-27C0-4DE8-904A-C3FD9FFD823E}"/>
    <dgm:cxn modelId="{F7B30835-CF78-425D-AF0E-FB52D5C15752}" type="presOf" srcId="{8CAE2580-3A50-4B9E-BCEF-C0475F310C6B}" destId="{9D8F9F95-526E-4EA1-B687-0B1B7A518344}" srcOrd="0" destOrd="0" presId="urn:microsoft.com/office/officeart/2005/8/layout/chevron2"/>
    <dgm:cxn modelId="{CEB6AE38-0542-4343-8A56-9E3AC334987A}" type="presOf" srcId="{69D4D47D-8964-4B57-A0C4-249165CE049E}" destId="{A4AD0144-9DD3-4C94-BFC4-174A18AAA6B2}" srcOrd="0" destOrd="3" presId="urn:microsoft.com/office/officeart/2005/8/layout/chevron2"/>
    <dgm:cxn modelId="{F8ED7246-85D6-4D31-926A-6AB2ADD7555A}" type="presOf" srcId="{94E9B628-52DB-45AA-ADAE-C4C7ECB3BFD8}" destId="{7578C6B2-8C73-4F2A-99C5-6EAAE850162C}" srcOrd="0" destOrd="0" presId="urn:microsoft.com/office/officeart/2005/8/layout/chevron2"/>
    <dgm:cxn modelId="{98484D6F-2626-42FE-A5E1-73845D200F69}" type="presOf" srcId="{8B590C14-9056-4C0D-81B4-5D54900D04A4}" destId="{A4AD0144-9DD3-4C94-BFC4-174A18AAA6B2}" srcOrd="0" destOrd="1" presId="urn:microsoft.com/office/officeart/2005/8/layout/chevron2"/>
    <dgm:cxn modelId="{A67AA151-F7CB-40BE-A286-49CEB145EDBE}" srcId="{8CAE2580-3A50-4B9E-BCEF-C0475F310C6B}" destId="{69D4D47D-8964-4B57-A0C4-249165CE049E}" srcOrd="3" destOrd="0" parTransId="{CA4F3E7B-860B-45D3-86B9-BBEAC673C7A3}" sibTransId="{AF132B58-6B23-4BEA-9E9C-AE779B72D0FA}"/>
    <dgm:cxn modelId="{0FA74E72-CF0B-4F41-A352-8D2546874096}" srcId="{42365C90-A2BD-40BF-9279-7A7A4085FF3D}" destId="{2CD57D70-335A-4B84-8F5F-151688DC34D6}" srcOrd="2" destOrd="0" parTransId="{B993DFA1-10DD-4881-B4A2-C29806E8D470}" sibTransId="{DC48193F-BC61-401D-ABE9-3C51E17A16C4}"/>
    <dgm:cxn modelId="{B896587B-1775-4F48-8643-11B8BBCDF3B9}" type="presOf" srcId="{49C7AE73-315B-45CC-A260-7CE0E7D437A3}" destId="{7578C6B2-8C73-4F2A-99C5-6EAAE850162C}" srcOrd="0" destOrd="1" presId="urn:microsoft.com/office/officeart/2005/8/layout/chevron2"/>
    <dgm:cxn modelId="{C73BB67F-5F1D-4C38-AFDB-67819C4ACB49}" srcId="{4820DC7E-19AE-4DCC-B5F4-FCC1B7F6C9D7}" destId="{61A71819-E4C0-4990-8057-D8A311E31AAE}" srcOrd="0" destOrd="0" parTransId="{6B96F2DB-766F-40FD-9B62-F1897DED5512}" sibTransId="{7BCF3E64-AF19-4E11-925E-5549B8A2B165}"/>
    <dgm:cxn modelId="{96EB0B89-1E87-4402-9603-5CBDBE4E81C2}" type="presOf" srcId="{74C36368-1D0E-4871-A75A-1988E6B27870}" destId="{A4AD0144-9DD3-4C94-BFC4-174A18AAA6B2}" srcOrd="0" destOrd="6" presId="urn:microsoft.com/office/officeart/2005/8/layout/chevron2"/>
    <dgm:cxn modelId="{31EF7289-B6AE-479A-90ED-E8D1FA8CC340}" srcId="{8CAE2580-3A50-4B9E-BCEF-C0475F310C6B}" destId="{2B46C09D-3811-4858-B507-4F607F03EE53}" srcOrd="4" destOrd="0" parTransId="{A223D2AF-EF09-48AB-AB76-1BEE5B01BA84}" sibTransId="{785A7408-A833-464C-810E-E9C999FEF999}"/>
    <dgm:cxn modelId="{4129B18A-AD5C-44C6-B767-A8E0795A5EE3}" srcId="{8CAE2580-3A50-4B9E-BCEF-C0475F310C6B}" destId="{5418B552-AA52-4867-A5D6-C72B4122444D}" srcOrd="2" destOrd="0" parTransId="{6EC60B2F-86DA-4388-AE8A-2F9F5353ACD7}" sibTransId="{2B9D3426-4716-4135-B1F1-E62303CBF7C7}"/>
    <dgm:cxn modelId="{F19CD890-3ED7-4C02-AA7E-B0602F25A46F}" srcId="{2CD57D70-335A-4B84-8F5F-151688DC34D6}" destId="{94E9B628-52DB-45AA-ADAE-C4C7ECB3BFD8}" srcOrd="0" destOrd="0" parTransId="{00C4F1BD-F807-41EB-8C78-6230202EB88B}" sibTransId="{50C430FA-6F7E-41EA-8FB7-A92B8AEDC76D}"/>
    <dgm:cxn modelId="{28C5F391-8085-4A89-92CC-3A70516629CC}" srcId="{8CAE2580-3A50-4B9E-BCEF-C0475F310C6B}" destId="{2ED748D5-A306-4C4C-ABA6-FE6BC496C9DE}" srcOrd="5" destOrd="0" parTransId="{B73A9A74-7EA1-4B2E-A527-B1CA33D57463}" sibTransId="{F2DD9F78-5356-4F9B-B2C0-F50AD460899D}"/>
    <dgm:cxn modelId="{E6C7C694-22EA-43C9-8AA9-D0461CEE7AFC}" type="presOf" srcId="{E9F62B22-464C-4D42-B93E-FC2C60415A12}" destId="{E27AE12E-A6F6-44A3-B5A5-75D398AE7949}" srcOrd="0" destOrd="0" presId="urn:microsoft.com/office/officeart/2005/8/layout/chevron2"/>
    <dgm:cxn modelId="{65583D97-D5F3-44EE-81B5-ECF9F5A03372}" srcId="{E9F62B22-464C-4D42-B93E-FC2C60415A12}" destId="{1229084F-BCA3-480D-9980-0324162D480C}" srcOrd="0" destOrd="0" parTransId="{49747197-8FA5-4B7C-8EE0-9896DFDEC0DE}" sibTransId="{48E5EE0F-F8D4-4A41-814F-40731FBBBCF0}"/>
    <dgm:cxn modelId="{B193E79A-C336-4E44-827C-B8B3674F85C4}" type="presOf" srcId="{5418B552-AA52-4867-A5D6-C72B4122444D}" destId="{A4AD0144-9DD3-4C94-BFC4-174A18AAA6B2}" srcOrd="0" destOrd="2" presId="urn:microsoft.com/office/officeart/2005/8/layout/chevron2"/>
    <dgm:cxn modelId="{738A24B8-CDE8-47F5-BDB6-5240E6CA1103}" srcId="{8CAE2580-3A50-4B9E-BCEF-C0475F310C6B}" destId="{8B590C14-9056-4C0D-81B4-5D54900D04A4}" srcOrd="1" destOrd="0" parTransId="{E07E9442-48D1-4E19-9A5E-B513B6B9BBD2}" sibTransId="{CEDDB4A8-E08B-47E2-AD27-87522F52F151}"/>
    <dgm:cxn modelId="{C67EE5BA-F43A-4726-B492-1E8D3B714F95}" type="presOf" srcId="{42365C90-A2BD-40BF-9279-7A7A4085FF3D}" destId="{113C3A7C-2F78-4F57-B64E-1A4FF9C67C9C}" srcOrd="0" destOrd="0" presId="urn:microsoft.com/office/officeart/2005/8/layout/chevron2"/>
    <dgm:cxn modelId="{5EB1A5BD-90D4-41AB-87A6-E4D19FA7FE1C}" srcId="{8CAE2580-3A50-4B9E-BCEF-C0475F310C6B}" destId="{1FB725FF-BFD6-48C6-8AA7-F0EBE8783BEA}" srcOrd="0" destOrd="0" parTransId="{F5A08BAF-6C69-4AB3-808F-9139E63E9CE8}" sibTransId="{9FA15553-5A3B-4043-A021-63450EA0FBCB}"/>
    <dgm:cxn modelId="{26A301BE-66C5-4EB6-8175-28A3FA769D4E}" srcId="{8CAE2580-3A50-4B9E-BCEF-C0475F310C6B}" destId="{997CD591-CFAA-4090-9B8C-52B4664EE022}" srcOrd="8" destOrd="0" parTransId="{AE7D9420-9065-4E52-98C6-95882F8ED075}" sibTransId="{FA2CBD01-A476-444B-8E43-68DD163B1717}"/>
    <dgm:cxn modelId="{8A8800C1-9477-4B85-9D9A-33240CACCDB6}" type="presOf" srcId="{59413674-AEB1-43C3-BCAE-AC14F73DFD52}" destId="{22E1A2D1-B315-4064-B79B-2627C4680B65}" srcOrd="0" destOrd="1" presId="urn:microsoft.com/office/officeart/2005/8/layout/chevron2"/>
    <dgm:cxn modelId="{55B30CC4-B0C9-41CB-8A5D-16B717E5B0C0}" type="presOf" srcId="{1D069483-CFCE-433E-9FAE-E8A7AFC40293}" destId="{A4AD0144-9DD3-4C94-BFC4-174A18AAA6B2}" srcOrd="0" destOrd="7" presId="urn:microsoft.com/office/officeart/2005/8/layout/chevron2"/>
    <dgm:cxn modelId="{C18D84C5-2DD4-4CA4-A60D-14D57811435D}" type="presOf" srcId="{3EADF71A-EACF-4793-B56B-1C3C92E12D53}" destId="{22E1A2D1-B315-4064-B79B-2627C4680B65}" srcOrd="0" destOrd="2" presId="urn:microsoft.com/office/officeart/2005/8/layout/chevron2"/>
    <dgm:cxn modelId="{D4B897C5-5BFE-42AC-AB69-9DC281655A25}" srcId="{8CAE2580-3A50-4B9E-BCEF-C0475F310C6B}" destId="{74C36368-1D0E-4871-A75A-1988E6B27870}" srcOrd="6" destOrd="0" parTransId="{B15E7D5C-65EB-4519-9314-2EB0ED6D694D}" sibTransId="{601D3735-5E78-45C4-8E17-43E4076094B2}"/>
    <dgm:cxn modelId="{6B62D7CD-0E37-4748-ADDA-DC0B508D1925}" srcId="{2CD57D70-335A-4B84-8F5F-151688DC34D6}" destId="{49C7AE73-315B-45CC-A260-7CE0E7D437A3}" srcOrd="1" destOrd="0" parTransId="{57562102-CBBD-492F-904E-02A261D0FF8D}" sibTransId="{2B3488CE-F8ED-460F-9F5F-D9773EB07254}"/>
    <dgm:cxn modelId="{C2E9B6DE-D191-4564-988F-42D93B95DD39}" type="presOf" srcId="{4820DC7E-19AE-4DCC-B5F4-FCC1B7F6C9D7}" destId="{D7223392-4A64-492A-8054-BBC88B4D2BB6}" srcOrd="0" destOrd="0" presId="urn:microsoft.com/office/officeart/2005/8/layout/chevron2"/>
    <dgm:cxn modelId="{D3E43DE2-1D02-45C6-AF22-3D5C5C4AC454}" type="presOf" srcId="{2B46C09D-3811-4858-B507-4F607F03EE53}" destId="{A4AD0144-9DD3-4C94-BFC4-174A18AAA6B2}" srcOrd="0" destOrd="4" presId="urn:microsoft.com/office/officeart/2005/8/layout/chevron2"/>
    <dgm:cxn modelId="{37A9E9E2-CF77-447E-ADED-F0D3871A2CD6}" type="presOf" srcId="{2CD57D70-335A-4B84-8F5F-151688DC34D6}" destId="{AE220120-C484-43E5-88CA-570F948EFE76}" srcOrd="0" destOrd="0" presId="urn:microsoft.com/office/officeart/2005/8/layout/chevron2"/>
    <dgm:cxn modelId="{25B855EA-8F40-4AA2-8BDF-060753516408}" type="presOf" srcId="{997CD591-CFAA-4090-9B8C-52B4664EE022}" destId="{A4AD0144-9DD3-4C94-BFC4-174A18AAA6B2}" srcOrd="0" destOrd="8" presId="urn:microsoft.com/office/officeart/2005/8/layout/chevron2"/>
    <dgm:cxn modelId="{C1ADB1EA-C7C1-4C95-B175-65CD1F4F804F}" srcId="{E9F62B22-464C-4D42-B93E-FC2C60415A12}" destId="{3EADF71A-EACF-4793-B56B-1C3C92E12D53}" srcOrd="2" destOrd="0" parTransId="{84251C64-0EEA-4D09-BBF9-ACA851D8081B}" sibTransId="{D2FC1129-FFA1-4970-B771-8FC8E567527D}"/>
    <dgm:cxn modelId="{B5C775F9-F795-4CE9-B507-A2B1985ACD58}" srcId="{42365C90-A2BD-40BF-9279-7A7A4085FF3D}" destId="{8CAE2580-3A50-4B9E-BCEF-C0475F310C6B}" srcOrd="0" destOrd="0" parTransId="{56CF9D88-D844-46E6-B442-8CE9714EB0A5}" sibTransId="{1DF9B02D-3FC5-4BD5-8596-ADB5378FEA09}"/>
    <dgm:cxn modelId="{206E67FB-7223-4E15-86E3-A94B04CDEAC6}" type="presOf" srcId="{61A71819-E4C0-4990-8057-D8A311E31AAE}" destId="{B85BFF57-A076-4A17-8D83-526BC513827A}" srcOrd="0" destOrd="0" presId="urn:microsoft.com/office/officeart/2005/8/layout/chevron2"/>
    <dgm:cxn modelId="{80F621FD-9EEB-40C9-B339-68ED7611D5F1}" type="presOf" srcId="{1FB725FF-BFD6-48C6-8AA7-F0EBE8783BEA}" destId="{A4AD0144-9DD3-4C94-BFC4-174A18AAA6B2}" srcOrd="0" destOrd="0" presId="urn:microsoft.com/office/officeart/2005/8/layout/chevron2"/>
    <dgm:cxn modelId="{B1356477-6E16-4668-8289-6761CE8281BD}" type="presParOf" srcId="{113C3A7C-2F78-4F57-B64E-1A4FF9C67C9C}" destId="{A8BB0794-A413-4BAB-944C-9B8268DF6391}" srcOrd="0" destOrd="0" presId="urn:microsoft.com/office/officeart/2005/8/layout/chevron2"/>
    <dgm:cxn modelId="{DC087CE1-CE23-41A9-A256-BB4233AF92C6}" type="presParOf" srcId="{A8BB0794-A413-4BAB-944C-9B8268DF6391}" destId="{9D8F9F95-526E-4EA1-B687-0B1B7A518344}" srcOrd="0" destOrd="0" presId="urn:microsoft.com/office/officeart/2005/8/layout/chevron2"/>
    <dgm:cxn modelId="{E743EC31-DC7E-4DA7-BBBE-B3E2CC6FC7D7}" type="presParOf" srcId="{A8BB0794-A413-4BAB-944C-9B8268DF6391}" destId="{A4AD0144-9DD3-4C94-BFC4-174A18AAA6B2}" srcOrd="1" destOrd="0" presId="urn:microsoft.com/office/officeart/2005/8/layout/chevron2"/>
    <dgm:cxn modelId="{596398CC-24E4-4CC5-8610-3779EE400ABA}" type="presParOf" srcId="{113C3A7C-2F78-4F57-B64E-1A4FF9C67C9C}" destId="{25EEC40B-87F3-42DD-8306-4619F6F146D2}" srcOrd="1" destOrd="0" presId="urn:microsoft.com/office/officeart/2005/8/layout/chevron2"/>
    <dgm:cxn modelId="{1F0567D2-2AD9-48F7-8409-CAF08F8E64EC}" type="presParOf" srcId="{113C3A7C-2F78-4F57-B64E-1A4FF9C67C9C}" destId="{E23BBBC6-E9A0-4221-87CD-3214CBA68F8B}" srcOrd="2" destOrd="0" presId="urn:microsoft.com/office/officeart/2005/8/layout/chevron2"/>
    <dgm:cxn modelId="{D445FE19-32C4-4D18-A6E9-D0AD2D560C3E}" type="presParOf" srcId="{E23BBBC6-E9A0-4221-87CD-3214CBA68F8B}" destId="{E27AE12E-A6F6-44A3-B5A5-75D398AE7949}" srcOrd="0" destOrd="0" presId="urn:microsoft.com/office/officeart/2005/8/layout/chevron2"/>
    <dgm:cxn modelId="{C3BDABF2-D272-4EBB-954E-BA01CE4C2E25}" type="presParOf" srcId="{E23BBBC6-E9A0-4221-87CD-3214CBA68F8B}" destId="{22E1A2D1-B315-4064-B79B-2627C4680B65}" srcOrd="1" destOrd="0" presId="urn:microsoft.com/office/officeart/2005/8/layout/chevron2"/>
    <dgm:cxn modelId="{91FE6256-985E-4CFB-94F8-752702EF62F1}" type="presParOf" srcId="{113C3A7C-2F78-4F57-B64E-1A4FF9C67C9C}" destId="{23CAB17B-8BDD-4432-A87E-25CB669B226A}" srcOrd="3" destOrd="0" presId="urn:microsoft.com/office/officeart/2005/8/layout/chevron2"/>
    <dgm:cxn modelId="{FA4FF9CC-1578-4A11-AA2F-D41CA97E2693}" type="presParOf" srcId="{113C3A7C-2F78-4F57-B64E-1A4FF9C67C9C}" destId="{E35E6A7C-F3DE-45A6-8DF5-D79EB12CF37D}" srcOrd="4" destOrd="0" presId="urn:microsoft.com/office/officeart/2005/8/layout/chevron2"/>
    <dgm:cxn modelId="{586DD5AD-A3F1-408A-9996-02C9BA27D287}" type="presParOf" srcId="{E35E6A7C-F3DE-45A6-8DF5-D79EB12CF37D}" destId="{AE220120-C484-43E5-88CA-570F948EFE76}" srcOrd="0" destOrd="0" presId="urn:microsoft.com/office/officeart/2005/8/layout/chevron2"/>
    <dgm:cxn modelId="{C8AC784B-D29C-4181-B91B-8A7B569D60E0}" type="presParOf" srcId="{E35E6A7C-F3DE-45A6-8DF5-D79EB12CF37D}" destId="{7578C6B2-8C73-4F2A-99C5-6EAAE850162C}" srcOrd="1" destOrd="0" presId="urn:microsoft.com/office/officeart/2005/8/layout/chevron2"/>
    <dgm:cxn modelId="{EF1522FD-1866-4B2F-807B-E4289CDE484C}" type="presParOf" srcId="{113C3A7C-2F78-4F57-B64E-1A4FF9C67C9C}" destId="{DBCEA663-C66B-4DD4-B95D-4F04A2E9408D}" srcOrd="5" destOrd="0" presId="urn:microsoft.com/office/officeart/2005/8/layout/chevron2"/>
    <dgm:cxn modelId="{7075802F-F59B-41BC-A32D-0A1ED479C65F}" type="presParOf" srcId="{113C3A7C-2F78-4F57-B64E-1A4FF9C67C9C}" destId="{FB295DA9-DF19-4CE7-A860-D2FEF02D5DC5}" srcOrd="6" destOrd="0" presId="urn:microsoft.com/office/officeart/2005/8/layout/chevron2"/>
    <dgm:cxn modelId="{E29C90F3-E7FA-43DE-AFC4-D6E45794128A}" type="presParOf" srcId="{FB295DA9-DF19-4CE7-A860-D2FEF02D5DC5}" destId="{D7223392-4A64-492A-8054-BBC88B4D2BB6}" srcOrd="0" destOrd="0" presId="urn:microsoft.com/office/officeart/2005/8/layout/chevron2"/>
    <dgm:cxn modelId="{76EFD454-8898-414F-BA49-A91FDA591FF9}" type="presParOf" srcId="{FB295DA9-DF19-4CE7-A860-D2FEF02D5DC5}" destId="{B85BFF57-A076-4A17-8D83-526BC513827A}" srcOrd="1" destOrd="0" presId="urn:microsoft.com/office/officeart/2005/8/layout/chevron2"/>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EFB0A027-DAA9-417C-ACD5-FB81F6111DD7}" type="doc">
      <dgm:prSet loTypeId="urn:microsoft.com/office/officeart/2005/8/layout/bProcess3" loCatId="process" qsTypeId="urn:microsoft.com/office/officeart/2005/8/quickstyle/simple1#2" qsCatId="simple" csTypeId="urn:microsoft.com/office/officeart/2005/8/colors/colorful3" csCatId="colorful" phldr="1"/>
      <dgm:spPr/>
      <dgm:t>
        <a:bodyPr/>
        <a:lstStyle/>
        <a:p>
          <a:endParaRPr lang="en-US"/>
        </a:p>
      </dgm:t>
    </dgm:pt>
    <dgm:pt modelId="{F025FAB0-4C44-406E-9802-3B645741DA86}">
      <dgm:prSet phldrT="[Text]"/>
      <dgm:spPr/>
      <dgm:t>
        <a:bodyPr/>
        <a:lstStyle/>
        <a:p>
          <a:r>
            <a:rPr lang="en-US"/>
            <a:t>Subrecipient agreement is signed and executed </a:t>
          </a:r>
        </a:p>
      </dgm:t>
    </dgm:pt>
    <dgm:pt modelId="{E57D0F17-366E-42A8-AC18-B14D58421D47}" type="parTrans" cxnId="{E2B4B5BA-AFCD-4D03-94BD-02C65F8C78B0}">
      <dgm:prSet/>
      <dgm:spPr/>
      <dgm:t>
        <a:bodyPr/>
        <a:lstStyle/>
        <a:p>
          <a:endParaRPr lang="en-US"/>
        </a:p>
      </dgm:t>
    </dgm:pt>
    <dgm:pt modelId="{CC1266F1-5A7E-4F9A-9BE6-38E21CFABCDE}" type="sibTrans" cxnId="{E2B4B5BA-AFCD-4D03-94BD-02C65F8C78B0}">
      <dgm:prSet/>
      <dgm:spPr/>
      <dgm:t>
        <a:bodyPr/>
        <a:lstStyle/>
        <a:p>
          <a:endParaRPr lang="en-US"/>
        </a:p>
      </dgm:t>
    </dgm:pt>
    <dgm:pt modelId="{410872A9-C005-487B-814F-F3A8B3D8287B}">
      <dgm:prSet phldrT="[Text]"/>
      <dgm:spPr/>
      <dgm:t>
        <a:bodyPr/>
        <a:lstStyle/>
        <a:p>
          <a:r>
            <a:rPr lang="en-US"/>
            <a:t>Program office reviews request for allowability</a:t>
          </a:r>
        </a:p>
      </dgm:t>
    </dgm:pt>
    <dgm:pt modelId="{629681E5-6A09-4DA1-8736-0C4146B10868}" type="parTrans" cxnId="{8B432017-8754-47D8-98AC-B28DE053AB08}">
      <dgm:prSet/>
      <dgm:spPr/>
      <dgm:t>
        <a:bodyPr/>
        <a:lstStyle/>
        <a:p>
          <a:endParaRPr lang="en-US"/>
        </a:p>
      </dgm:t>
    </dgm:pt>
    <dgm:pt modelId="{257C6A83-494F-45FA-A2E1-BF9BFB9F249C}" type="sibTrans" cxnId="{8B432017-8754-47D8-98AC-B28DE053AB08}">
      <dgm:prSet/>
      <dgm:spPr/>
      <dgm:t>
        <a:bodyPr/>
        <a:lstStyle/>
        <a:p>
          <a:endParaRPr lang="en-US"/>
        </a:p>
      </dgm:t>
    </dgm:pt>
    <dgm:pt modelId="{15354456-CB9E-40E0-A9BF-2D79651BD935}">
      <dgm:prSet phldrT="[Text]"/>
      <dgm:spPr/>
      <dgm:t>
        <a:bodyPr/>
        <a:lstStyle/>
        <a:p>
          <a:r>
            <a:rPr lang="en-US"/>
            <a:t>Agency enters a voucher matched to the correct PO</a:t>
          </a:r>
        </a:p>
      </dgm:t>
    </dgm:pt>
    <dgm:pt modelId="{CBDF112B-34E6-471B-AC69-50E9B4C87291}" type="parTrans" cxnId="{F2AE79F9-1C49-4C33-B736-F8AE4CA84E46}">
      <dgm:prSet/>
      <dgm:spPr/>
      <dgm:t>
        <a:bodyPr/>
        <a:lstStyle/>
        <a:p>
          <a:endParaRPr lang="en-US"/>
        </a:p>
      </dgm:t>
    </dgm:pt>
    <dgm:pt modelId="{F8D15FC6-D9CB-4438-8630-41F7C8635DBF}" type="sibTrans" cxnId="{F2AE79F9-1C49-4C33-B736-F8AE4CA84E46}">
      <dgm:prSet/>
      <dgm:spPr/>
      <dgm:t>
        <a:bodyPr/>
        <a:lstStyle/>
        <a:p>
          <a:endParaRPr lang="en-US"/>
        </a:p>
      </dgm:t>
    </dgm:pt>
    <dgm:pt modelId="{8609145F-DE44-4AAB-AF89-413CFCEACC4B}">
      <dgm:prSet phldrT="[Text]"/>
      <dgm:spPr/>
      <dgm:t>
        <a:bodyPr/>
        <a:lstStyle/>
        <a:p>
          <a:r>
            <a:rPr lang="en-US"/>
            <a:t>The voucher moves through the approval process and posts to the General Ledger</a:t>
          </a:r>
        </a:p>
      </dgm:t>
    </dgm:pt>
    <dgm:pt modelId="{128CA3F4-A1D3-4424-BFD9-D31FE4FA6A74}" type="parTrans" cxnId="{5BCCE41C-9AEA-4DDF-A7AA-80293C6C6881}">
      <dgm:prSet/>
      <dgm:spPr/>
      <dgm:t>
        <a:bodyPr/>
        <a:lstStyle/>
        <a:p>
          <a:endParaRPr lang="en-US"/>
        </a:p>
      </dgm:t>
    </dgm:pt>
    <dgm:pt modelId="{61FBAFAD-C9E6-49D8-81FA-1AFDCFCAE52C}" type="sibTrans" cxnId="{5BCCE41C-9AEA-4DDF-A7AA-80293C6C6881}">
      <dgm:prSet/>
      <dgm:spPr/>
      <dgm:t>
        <a:bodyPr/>
        <a:lstStyle/>
        <a:p>
          <a:endParaRPr lang="en-US"/>
        </a:p>
      </dgm:t>
    </dgm:pt>
    <dgm:pt modelId="{B4460FAA-B535-4CD4-8626-BC06A9428207}">
      <dgm:prSet phldrT="[Text]"/>
      <dgm:spPr/>
      <dgm:t>
        <a:bodyPr/>
        <a:lstStyle/>
        <a:p>
          <a:r>
            <a:rPr lang="en-US"/>
            <a:t>Subrecipient submits request for reimbursement from Agency</a:t>
          </a:r>
        </a:p>
      </dgm:t>
    </dgm:pt>
    <dgm:pt modelId="{7C34BCC5-8D08-4C60-9E47-D5B51B0329C3}" type="parTrans" cxnId="{2ABBE7F2-0754-4CCE-8176-6B586022E1BA}">
      <dgm:prSet/>
      <dgm:spPr/>
      <dgm:t>
        <a:bodyPr/>
        <a:lstStyle/>
        <a:p>
          <a:endParaRPr lang="en-US"/>
        </a:p>
      </dgm:t>
    </dgm:pt>
    <dgm:pt modelId="{1AA8A178-A84D-4DC4-A0D8-CF696121BEC5}" type="sibTrans" cxnId="{2ABBE7F2-0754-4CCE-8176-6B586022E1BA}">
      <dgm:prSet/>
      <dgm:spPr/>
      <dgm:t>
        <a:bodyPr/>
        <a:lstStyle/>
        <a:p>
          <a:endParaRPr lang="en-US"/>
        </a:p>
      </dgm:t>
    </dgm:pt>
    <dgm:pt modelId="{9EF29309-27C9-4EAB-A64C-ED31E90EEB60}">
      <dgm:prSet phldrT="[Text]"/>
      <dgm:spPr/>
      <dgm:t>
        <a:bodyPr/>
        <a:lstStyle/>
        <a:p>
          <a:r>
            <a:rPr lang="en-US"/>
            <a:t>Purchase Order is dispatched in SHARE using a "54" account code (i.e. 547400 Grants to Local Entities)</a:t>
          </a:r>
        </a:p>
      </dgm:t>
    </dgm:pt>
    <dgm:pt modelId="{34BB4FB8-D767-4B2F-9870-02DC53A5379D}" type="parTrans" cxnId="{CEBB27F3-9057-4AE5-A02B-A6B90B908EE3}">
      <dgm:prSet/>
      <dgm:spPr/>
      <dgm:t>
        <a:bodyPr/>
        <a:lstStyle/>
        <a:p>
          <a:endParaRPr lang="en-US"/>
        </a:p>
      </dgm:t>
    </dgm:pt>
    <dgm:pt modelId="{9556BC27-779B-4C86-8DC5-BBC8E12228E4}" type="sibTrans" cxnId="{CEBB27F3-9057-4AE5-A02B-A6B90B908EE3}">
      <dgm:prSet/>
      <dgm:spPr/>
      <dgm:t>
        <a:bodyPr/>
        <a:lstStyle/>
        <a:p>
          <a:endParaRPr lang="en-US"/>
        </a:p>
      </dgm:t>
    </dgm:pt>
    <dgm:pt modelId="{4FBD2A4B-7376-4F0C-BD51-F7F1882D24D1}">
      <dgm:prSet phldrT="[Text]"/>
      <dgm:spPr/>
      <dgm:t>
        <a:bodyPr/>
        <a:lstStyle/>
        <a:p>
          <a:r>
            <a:rPr lang="en-US"/>
            <a:t>Program follows up with subrecipient on any questioned costs</a:t>
          </a:r>
        </a:p>
      </dgm:t>
    </dgm:pt>
    <dgm:pt modelId="{745467DA-A40B-432F-AFE8-FED29D35A78F}" type="sibTrans" cxnId="{FAC029BD-263A-4F65-B481-17477F5E4DC5}">
      <dgm:prSet/>
      <dgm:spPr/>
      <dgm:t>
        <a:bodyPr/>
        <a:lstStyle/>
        <a:p>
          <a:endParaRPr lang="en-US"/>
        </a:p>
      </dgm:t>
    </dgm:pt>
    <dgm:pt modelId="{3500D3E6-20BF-480B-BF4E-6316D1B372D6}" type="parTrans" cxnId="{FAC029BD-263A-4F65-B481-17477F5E4DC5}">
      <dgm:prSet/>
      <dgm:spPr/>
      <dgm:t>
        <a:bodyPr/>
        <a:lstStyle/>
        <a:p>
          <a:endParaRPr lang="en-US"/>
        </a:p>
      </dgm:t>
    </dgm:pt>
    <dgm:pt modelId="{D5884184-54A5-4B40-BF51-970D435B198C}">
      <dgm:prSet phldrT="[Text]"/>
      <dgm:spPr/>
      <dgm:t>
        <a:bodyPr/>
        <a:lstStyle/>
        <a:p>
          <a:r>
            <a:rPr lang="en-US"/>
            <a:t>Program sends dispatched PO to begin project activities</a:t>
          </a:r>
        </a:p>
      </dgm:t>
    </dgm:pt>
    <dgm:pt modelId="{2501F9E9-22CA-45EA-952C-A86A6C209B20}" type="parTrans" cxnId="{4FFCCFF0-1815-4CF1-BD45-EE2F1D9E71F1}">
      <dgm:prSet/>
      <dgm:spPr/>
      <dgm:t>
        <a:bodyPr/>
        <a:lstStyle/>
        <a:p>
          <a:endParaRPr lang="en-US"/>
        </a:p>
      </dgm:t>
    </dgm:pt>
    <dgm:pt modelId="{FAEE9DF2-EE63-481C-851C-30C261D1D737}" type="sibTrans" cxnId="{4FFCCFF0-1815-4CF1-BD45-EE2F1D9E71F1}">
      <dgm:prSet/>
      <dgm:spPr/>
      <dgm:t>
        <a:bodyPr/>
        <a:lstStyle/>
        <a:p>
          <a:endParaRPr lang="en-US"/>
        </a:p>
      </dgm:t>
    </dgm:pt>
    <dgm:pt modelId="{E31F69E3-27EC-4D51-85B4-9689D8E0C4F8}">
      <dgm:prSet phldrT="[Text]"/>
      <dgm:spPr/>
      <dgm:t>
        <a:bodyPr/>
        <a:lstStyle/>
        <a:p>
          <a:r>
            <a:rPr lang="en-US"/>
            <a:t>Purchase order is reviewed by Finance and Program for funding string accuracy</a:t>
          </a:r>
        </a:p>
      </dgm:t>
    </dgm:pt>
    <dgm:pt modelId="{26E27166-0CC1-46B3-B99C-EB2BF0A21830}" type="parTrans" cxnId="{6F33CDB8-8E35-490D-9FCB-2A25B013F633}">
      <dgm:prSet/>
      <dgm:spPr/>
      <dgm:t>
        <a:bodyPr/>
        <a:lstStyle/>
        <a:p>
          <a:endParaRPr lang="en-US"/>
        </a:p>
      </dgm:t>
    </dgm:pt>
    <dgm:pt modelId="{ED5802A6-507E-4EE7-A1CE-F0E3FF5F97AE}" type="sibTrans" cxnId="{6F33CDB8-8E35-490D-9FCB-2A25B013F633}">
      <dgm:prSet/>
      <dgm:spPr/>
      <dgm:t>
        <a:bodyPr/>
        <a:lstStyle/>
        <a:p>
          <a:endParaRPr lang="en-US"/>
        </a:p>
      </dgm:t>
    </dgm:pt>
    <dgm:pt modelId="{07229727-CBDA-4472-9804-368918D58044}">
      <dgm:prSet phldrT="[Text]"/>
      <dgm:spPr/>
      <dgm:t>
        <a:bodyPr/>
        <a:lstStyle/>
        <a:p>
          <a:r>
            <a:rPr lang="en-US"/>
            <a:t>Program reconciles all expenditures in the General Ledger against internal tracking records</a:t>
          </a:r>
        </a:p>
      </dgm:t>
    </dgm:pt>
    <dgm:pt modelId="{700D7E7E-04F0-48A4-AFEC-2183409D0EAB}" type="parTrans" cxnId="{BF52819A-A1D6-48FB-A3E2-D842A6A651AA}">
      <dgm:prSet/>
      <dgm:spPr/>
      <dgm:t>
        <a:bodyPr/>
        <a:lstStyle/>
        <a:p>
          <a:endParaRPr lang="en-US"/>
        </a:p>
      </dgm:t>
    </dgm:pt>
    <dgm:pt modelId="{9E3C768E-8A4B-4BBE-AE83-F07ED9FAFBA8}" type="sibTrans" cxnId="{BF52819A-A1D6-48FB-A3E2-D842A6A651AA}">
      <dgm:prSet/>
      <dgm:spPr/>
      <dgm:t>
        <a:bodyPr/>
        <a:lstStyle/>
        <a:p>
          <a:endParaRPr lang="en-US"/>
        </a:p>
      </dgm:t>
    </dgm:pt>
    <dgm:pt modelId="{1A6D52A0-2D6D-4AAC-90B5-9F4899B5DA41}">
      <dgm:prSet phldrT="[Text]"/>
      <dgm:spPr/>
      <dgm:t>
        <a:bodyPr/>
        <a:lstStyle/>
        <a:p>
          <a:r>
            <a:rPr lang="en-US"/>
            <a:t>Agency uses an IPR or standard template to identify funding string and supporting documentation </a:t>
          </a:r>
        </a:p>
      </dgm:t>
    </dgm:pt>
    <dgm:pt modelId="{54C603D9-DEA6-4FCF-B887-2DA99D612A15}" type="parTrans" cxnId="{90538B21-7BE7-496D-97FB-8E815F79A96C}">
      <dgm:prSet/>
      <dgm:spPr/>
      <dgm:t>
        <a:bodyPr/>
        <a:lstStyle/>
        <a:p>
          <a:endParaRPr lang="en-US"/>
        </a:p>
      </dgm:t>
    </dgm:pt>
    <dgm:pt modelId="{01E5619B-0AA2-4927-9A70-2FB190D4C65A}" type="sibTrans" cxnId="{90538B21-7BE7-496D-97FB-8E815F79A96C}">
      <dgm:prSet/>
      <dgm:spPr/>
      <dgm:t>
        <a:bodyPr/>
        <a:lstStyle/>
        <a:p>
          <a:endParaRPr lang="en-US"/>
        </a:p>
      </dgm:t>
    </dgm:pt>
    <dgm:pt modelId="{EE90FA72-03B4-423E-8A37-0B508CBA26C5}">
      <dgm:prSet phldrT="[Text]"/>
      <dgm:spPr/>
      <dgm:t>
        <a:bodyPr/>
        <a:lstStyle/>
        <a:p>
          <a:r>
            <a:rPr lang="en-US"/>
            <a:t>Fiscal staff use the cover sheet to enter the funding string  information into SHARE</a:t>
          </a:r>
        </a:p>
      </dgm:t>
    </dgm:pt>
    <dgm:pt modelId="{CCEB232C-4D98-4EC7-B199-B7AE93F29053}" type="parTrans" cxnId="{B3812263-167E-4C2A-91CB-0C37A37B4B38}">
      <dgm:prSet/>
      <dgm:spPr/>
      <dgm:t>
        <a:bodyPr/>
        <a:lstStyle/>
        <a:p>
          <a:endParaRPr lang="en-US"/>
        </a:p>
      </dgm:t>
    </dgm:pt>
    <dgm:pt modelId="{5C154B25-29F9-4F37-9C9B-1ACB1002B900}" type="sibTrans" cxnId="{B3812263-167E-4C2A-91CB-0C37A37B4B38}">
      <dgm:prSet/>
      <dgm:spPr/>
      <dgm:t>
        <a:bodyPr/>
        <a:lstStyle/>
        <a:p>
          <a:endParaRPr lang="en-US"/>
        </a:p>
      </dgm:t>
    </dgm:pt>
    <dgm:pt modelId="{487774A2-75E9-43D2-B6C8-BB96DF21398B}" type="pres">
      <dgm:prSet presAssocID="{EFB0A027-DAA9-417C-ACD5-FB81F6111DD7}" presName="Name0" presStyleCnt="0">
        <dgm:presLayoutVars>
          <dgm:dir/>
          <dgm:resizeHandles val="exact"/>
        </dgm:presLayoutVars>
      </dgm:prSet>
      <dgm:spPr/>
    </dgm:pt>
    <dgm:pt modelId="{3033384A-9711-4113-9731-AB473CFF8557}" type="pres">
      <dgm:prSet presAssocID="{F025FAB0-4C44-406E-9802-3B645741DA86}" presName="node" presStyleLbl="node1" presStyleIdx="0" presStyleCnt="12">
        <dgm:presLayoutVars>
          <dgm:bulletEnabled val="1"/>
        </dgm:presLayoutVars>
      </dgm:prSet>
      <dgm:spPr/>
    </dgm:pt>
    <dgm:pt modelId="{FB9C9F90-4B08-4FC6-9A7D-4347EE9075E1}" type="pres">
      <dgm:prSet presAssocID="{CC1266F1-5A7E-4F9A-9BE6-38E21CFABCDE}" presName="sibTrans" presStyleLbl="sibTrans1D1" presStyleIdx="0" presStyleCnt="11"/>
      <dgm:spPr/>
    </dgm:pt>
    <dgm:pt modelId="{B4FD5D3F-D493-402E-8997-58A8A9A1CAAC}" type="pres">
      <dgm:prSet presAssocID="{CC1266F1-5A7E-4F9A-9BE6-38E21CFABCDE}" presName="connectorText" presStyleLbl="sibTrans1D1" presStyleIdx="0" presStyleCnt="11"/>
      <dgm:spPr/>
    </dgm:pt>
    <dgm:pt modelId="{A50FB230-FFA8-4239-AD5B-24131CB74059}" type="pres">
      <dgm:prSet presAssocID="{1A6D52A0-2D6D-4AAC-90B5-9F4899B5DA41}" presName="node" presStyleLbl="node1" presStyleIdx="1" presStyleCnt="12">
        <dgm:presLayoutVars>
          <dgm:bulletEnabled val="1"/>
        </dgm:presLayoutVars>
      </dgm:prSet>
      <dgm:spPr/>
    </dgm:pt>
    <dgm:pt modelId="{84B339F4-BDF4-4663-923D-A51E88A43379}" type="pres">
      <dgm:prSet presAssocID="{01E5619B-0AA2-4927-9A70-2FB190D4C65A}" presName="sibTrans" presStyleLbl="sibTrans1D1" presStyleIdx="1" presStyleCnt="11"/>
      <dgm:spPr/>
    </dgm:pt>
    <dgm:pt modelId="{4E1F2141-42D9-4A6E-8B8A-D55ED5513E89}" type="pres">
      <dgm:prSet presAssocID="{01E5619B-0AA2-4927-9A70-2FB190D4C65A}" presName="connectorText" presStyleLbl="sibTrans1D1" presStyleIdx="1" presStyleCnt="11"/>
      <dgm:spPr/>
    </dgm:pt>
    <dgm:pt modelId="{3008D9CB-E255-4546-B0FF-D8B8E7FB5AF4}" type="pres">
      <dgm:prSet presAssocID="{EE90FA72-03B4-423E-8A37-0B508CBA26C5}" presName="node" presStyleLbl="node1" presStyleIdx="2" presStyleCnt="12">
        <dgm:presLayoutVars>
          <dgm:bulletEnabled val="1"/>
        </dgm:presLayoutVars>
      </dgm:prSet>
      <dgm:spPr/>
    </dgm:pt>
    <dgm:pt modelId="{04F8907E-6D25-43D0-8802-8678DC0A0F77}" type="pres">
      <dgm:prSet presAssocID="{5C154B25-29F9-4F37-9C9B-1ACB1002B900}" presName="sibTrans" presStyleLbl="sibTrans1D1" presStyleIdx="2" presStyleCnt="11"/>
      <dgm:spPr/>
    </dgm:pt>
    <dgm:pt modelId="{F4D1447A-8E4F-4353-8140-0BCAB10E8E0D}" type="pres">
      <dgm:prSet presAssocID="{5C154B25-29F9-4F37-9C9B-1ACB1002B900}" presName="connectorText" presStyleLbl="sibTrans1D1" presStyleIdx="2" presStyleCnt="11"/>
      <dgm:spPr/>
    </dgm:pt>
    <dgm:pt modelId="{B3C27FA8-A0F3-47C9-B6A5-D7FD01468D8E}" type="pres">
      <dgm:prSet presAssocID="{9EF29309-27C9-4EAB-A64C-ED31E90EEB60}" presName="node" presStyleLbl="node1" presStyleIdx="3" presStyleCnt="12">
        <dgm:presLayoutVars>
          <dgm:bulletEnabled val="1"/>
        </dgm:presLayoutVars>
      </dgm:prSet>
      <dgm:spPr/>
    </dgm:pt>
    <dgm:pt modelId="{06A53F9C-2D8E-401C-8B4C-C00714A52554}" type="pres">
      <dgm:prSet presAssocID="{9556BC27-779B-4C86-8DC5-BBC8E12228E4}" presName="sibTrans" presStyleLbl="sibTrans1D1" presStyleIdx="3" presStyleCnt="11"/>
      <dgm:spPr/>
    </dgm:pt>
    <dgm:pt modelId="{44804773-FCD0-441A-9D77-DA0C4445EFC4}" type="pres">
      <dgm:prSet presAssocID="{9556BC27-779B-4C86-8DC5-BBC8E12228E4}" presName="connectorText" presStyleLbl="sibTrans1D1" presStyleIdx="3" presStyleCnt="11"/>
      <dgm:spPr/>
    </dgm:pt>
    <dgm:pt modelId="{8430B18F-AFBD-4300-9291-240876E596E2}" type="pres">
      <dgm:prSet presAssocID="{E31F69E3-27EC-4D51-85B4-9689D8E0C4F8}" presName="node" presStyleLbl="node1" presStyleIdx="4" presStyleCnt="12">
        <dgm:presLayoutVars>
          <dgm:bulletEnabled val="1"/>
        </dgm:presLayoutVars>
      </dgm:prSet>
      <dgm:spPr/>
    </dgm:pt>
    <dgm:pt modelId="{33DFC982-F3AF-4BD8-87A4-917C5D5094B1}" type="pres">
      <dgm:prSet presAssocID="{ED5802A6-507E-4EE7-A1CE-F0E3FF5F97AE}" presName="sibTrans" presStyleLbl="sibTrans1D1" presStyleIdx="4" presStyleCnt="11"/>
      <dgm:spPr/>
    </dgm:pt>
    <dgm:pt modelId="{76E5E5F1-3B70-4549-9825-CD0DB5033179}" type="pres">
      <dgm:prSet presAssocID="{ED5802A6-507E-4EE7-A1CE-F0E3FF5F97AE}" presName="connectorText" presStyleLbl="sibTrans1D1" presStyleIdx="4" presStyleCnt="11"/>
      <dgm:spPr/>
    </dgm:pt>
    <dgm:pt modelId="{65808DE3-C2FA-44AD-B571-C55D1EC0972C}" type="pres">
      <dgm:prSet presAssocID="{D5884184-54A5-4B40-BF51-970D435B198C}" presName="node" presStyleLbl="node1" presStyleIdx="5" presStyleCnt="12">
        <dgm:presLayoutVars>
          <dgm:bulletEnabled val="1"/>
        </dgm:presLayoutVars>
      </dgm:prSet>
      <dgm:spPr/>
    </dgm:pt>
    <dgm:pt modelId="{3C0DF489-BAA0-4F02-B6B2-CF0D85E8C316}" type="pres">
      <dgm:prSet presAssocID="{FAEE9DF2-EE63-481C-851C-30C261D1D737}" presName="sibTrans" presStyleLbl="sibTrans1D1" presStyleIdx="5" presStyleCnt="11"/>
      <dgm:spPr/>
    </dgm:pt>
    <dgm:pt modelId="{C299986E-5BDA-40F5-AD2F-16D52BB05AFF}" type="pres">
      <dgm:prSet presAssocID="{FAEE9DF2-EE63-481C-851C-30C261D1D737}" presName="connectorText" presStyleLbl="sibTrans1D1" presStyleIdx="5" presStyleCnt="11"/>
      <dgm:spPr/>
    </dgm:pt>
    <dgm:pt modelId="{A837CB92-4B24-4BA5-8173-FCFDE6EA28C0}" type="pres">
      <dgm:prSet presAssocID="{B4460FAA-B535-4CD4-8626-BC06A9428207}" presName="node" presStyleLbl="node1" presStyleIdx="6" presStyleCnt="12">
        <dgm:presLayoutVars>
          <dgm:bulletEnabled val="1"/>
        </dgm:presLayoutVars>
      </dgm:prSet>
      <dgm:spPr/>
    </dgm:pt>
    <dgm:pt modelId="{448AE1FE-693C-4903-AB9F-E620117C126E}" type="pres">
      <dgm:prSet presAssocID="{1AA8A178-A84D-4DC4-A0D8-CF696121BEC5}" presName="sibTrans" presStyleLbl="sibTrans1D1" presStyleIdx="6" presStyleCnt="11"/>
      <dgm:spPr/>
    </dgm:pt>
    <dgm:pt modelId="{F9BF8A40-DB70-42CB-8F36-964EC3984AE1}" type="pres">
      <dgm:prSet presAssocID="{1AA8A178-A84D-4DC4-A0D8-CF696121BEC5}" presName="connectorText" presStyleLbl="sibTrans1D1" presStyleIdx="6" presStyleCnt="11"/>
      <dgm:spPr/>
    </dgm:pt>
    <dgm:pt modelId="{73EE92E9-FE9F-4FA6-896A-F7EF5CC5B82A}" type="pres">
      <dgm:prSet presAssocID="{410872A9-C005-487B-814F-F3A8B3D8287B}" presName="node" presStyleLbl="node1" presStyleIdx="7" presStyleCnt="12">
        <dgm:presLayoutVars>
          <dgm:bulletEnabled val="1"/>
        </dgm:presLayoutVars>
      </dgm:prSet>
      <dgm:spPr/>
    </dgm:pt>
    <dgm:pt modelId="{5872F15C-0660-4B7F-A9B2-CE72DFA0B9F8}" type="pres">
      <dgm:prSet presAssocID="{257C6A83-494F-45FA-A2E1-BF9BFB9F249C}" presName="sibTrans" presStyleLbl="sibTrans1D1" presStyleIdx="7" presStyleCnt="11"/>
      <dgm:spPr/>
    </dgm:pt>
    <dgm:pt modelId="{B183FE9D-04D7-499B-9104-F1FE3F952EB7}" type="pres">
      <dgm:prSet presAssocID="{257C6A83-494F-45FA-A2E1-BF9BFB9F249C}" presName="connectorText" presStyleLbl="sibTrans1D1" presStyleIdx="7" presStyleCnt="11"/>
      <dgm:spPr/>
    </dgm:pt>
    <dgm:pt modelId="{E76F1E75-70EC-4D08-BBB4-9DAF74D70421}" type="pres">
      <dgm:prSet presAssocID="{4FBD2A4B-7376-4F0C-BD51-F7F1882D24D1}" presName="node" presStyleLbl="node1" presStyleIdx="8" presStyleCnt="12">
        <dgm:presLayoutVars>
          <dgm:bulletEnabled val="1"/>
        </dgm:presLayoutVars>
      </dgm:prSet>
      <dgm:spPr/>
    </dgm:pt>
    <dgm:pt modelId="{9A5854C0-4B87-4387-86E5-E72168396CED}" type="pres">
      <dgm:prSet presAssocID="{745467DA-A40B-432F-AFE8-FED29D35A78F}" presName="sibTrans" presStyleLbl="sibTrans1D1" presStyleIdx="8" presStyleCnt="11"/>
      <dgm:spPr/>
    </dgm:pt>
    <dgm:pt modelId="{EFF99ADB-15FE-4F23-A01D-9D49B64E302F}" type="pres">
      <dgm:prSet presAssocID="{745467DA-A40B-432F-AFE8-FED29D35A78F}" presName="connectorText" presStyleLbl="sibTrans1D1" presStyleIdx="8" presStyleCnt="11"/>
      <dgm:spPr/>
    </dgm:pt>
    <dgm:pt modelId="{3E75E662-CB2C-4440-980B-C0F4F298FE77}" type="pres">
      <dgm:prSet presAssocID="{15354456-CB9E-40E0-A9BF-2D79651BD935}" presName="node" presStyleLbl="node1" presStyleIdx="9" presStyleCnt="12">
        <dgm:presLayoutVars>
          <dgm:bulletEnabled val="1"/>
        </dgm:presLayoutVars>
      </dgm:prSet>
      <dgm:spPr/>
    </dgm:pt>
    <dgm:pt modelId="{6F7F030F-D2DF-4212-96FE-A54EB083B33C}" type="pres">
      <dgm:prSet presAssocID="{F8D15FC6-D9CB-4438-8630-41F7C8635DBF}" presName="sibTrans" presStyleLbl="sibTrans1D1" presStyleIdx="9" presStyleCnt="11"/>
      <dgm:spPr/>
    </dgm:pt>
    <dgm:pt modelId="{7F3A3238-3106-4614-BF91-D1B6F4652756}" type="pres">
      <dgm:prSet presAssocID="{F8D15FC6-D9CB-4438-8630-41F7C8635DBF}" presName="connectorText" presStyleLbl="sibTrans1D1" presStyleIdx="9" presStyleCnt="11"/>
      <dgm:spPr/>
    </dgm:pt>
    <dgm:pt modelId="{5E59C387-7D1A-453E-AFD3-3F3017E37514}" type="pres">
      <dgm:prSet presAssocID="{8609145F-DE44-4AAB-AF89-413CFCEACC4B}" presName="node" presStyleLbl="node1" presStyleIdx="10" presStyleCnt="12">
        <dgm:presLayoutVars>
          <dgm:bulletEnabled val="1"/>
        </dgm:presLayoutVars>
      </dgm:prSet>
      <dgm:spPr/>
    </dgm:pt>
    <dgm:pt modelId="{50C9CD20-5D99-4209-8733-38B04AB15062}" type="pres">
      <dgm:prSet presAssocID="{61FBAFAD-C9E6-49D8-81FA-1AFDCFCAE52C}" presName="sibTrans" presStyleLbl="sibTrans1D1" presStyleIdx="10" presStyleCnt="11"/>
      <dgm:spPr/>
    </dgm:pt>
    <dgm:pt modelId="{362B23D3-5687-4E28-B2EC-22BD3E9559CA}" type="pres">
      <dgm:prSet presAssocID="{61FBAFAD-C9E6-49D8-81FA-1AFDCFCAE52C}" presName="connectorText" presStyleLbl="sibTrans1D1" presStyleIdx="10" presStyleCnt="11"/>
      <dgm:spPr/>
    </dgm:pt>
    <dgm:pt modelId="{DBFBD4DF-CA91-4592-B705-5D505050E412}" type="pres">
      <dgm:prSet presAssocID="{07229727-CBDA-4472-9804-368918D58044}" presName="node" presStyleLbl="node1" presStyleIdx="11" presStyleCnt="12">
        <dgm:presLayoutVars>
          <dgm:bulletEnabled val="1"/>
        </dgm:presLayoutVars>
      </dgm:prSet>
      <dgm:spPr/>
    </dgm:pt>
  </dgm:ptLst>
  <dgm:cxnLst>
    <dgm:cxn modelId="{B01EC408-4D7F-4D0E-837C-F0EF7B6974BB}" type="presOf" srcId="{1A6D52A0-2D6D-4AAC-90B5-9F4899B5DA41}" destId="{A50FB230-FFA8-4239-AD5B-24131CB74059}" srcOrd="0" destOrd="0" presId="urn:microsoft.com/office/officeart/2005/8/layout/bProcess3"/>
    <dgm:cxn modelId="{902B420B-94D6-468A-93F8-6C0AEB79BCD5}" type="presOf" srcId="{01E5619B-0AA2-4927-9A70-2FB190D4C65A}" destId="{4E1F2141-42D9-4A6E-8B8A-D55ED5513E89}" srcOrd="1" destOrd="0" presId="urn:microsoft.com/office/officeart/2005/8/layout/bProcess3"/>
    <dgm:cxn modelId="{8B432017-8754-47D8-98AC-B28DE053AB08}" srcId="{EFB0A027-DAA9-417C-ACD5-FB81F6111DD7}" destId="{410872A9-C005-487B-814F-F3A8B3D8287B}" srcOrd="7" destOrd="0" parTransId="{629681E5-6A09-4DA1-8736-0C4146B10868}" sibTransId="{257C6A83-494F-45FA-A2E1-BF9BFB9F249C}"/>
    <dgm:cxn modelId="{52E64C18-6B4B-490C-A4F1-318C50FEBBE6}" type="presOf" srcId="{07229727-CBDA-4472-9804-368918D58044}" destId="{DBFBD4DF-CA91-4592-B705-5D505050E412}" srcOrd="0" destOrd="0" presId="urn:microsoft.com/office/officeart/2005/8/layout/bProcess3"/>
    <dgm:cxn modelId="{F6E7E118-02A7-4114-9AE8-3D1BD442B8F9}" type="presOf" srcId="{1AA8A178-A84D-4DC4-A0D8-CF696121BEC5}" destId="{448AE1FE-693C-4903-AB9F-E620117C126E}" srcOrd="0" destOrd="0" presId="urn:microsoft.com/office/officeart/2005/8/layout/bProcess3"/>
    <dgm:cxn modelId="{5BCCE41C-9AEA-4DDF-A7AA-80293C6C6881}" srcId="{EFB0A027-DAA9-417C-ACD5-FB81F6111DD7}" destId="{8609145F-DE44-4AAB-AF89-413CFCEACC4B}" srcOrd="10" destOrd="0" parTransId="{128CA3F4-A1D3-4424-BFD9-D31FE4FA6A74}" sibTransId="{61FBAFAD-C9E6-49D8-81FA-1AFDCFCAE52C}"/>
    <dgm:cxn modelId="{90538B21-7BE7-496D-97FB-8E815F79A96C}" srcId="{EFB0A027-DAA9-417C-ACD5-FB81F6111DD7}" destId="{1A6D52A0-2D6D-4AAC-90B5-9F4899B5DA41}" srcOrd="1" destOrd="0" parTransId="{54C603D9-DEA6-4FCF-B887-2DA99D612A15}" sibTransId="{01E5619B-0AA2-4927-9A70-2FB190D4C65A}"/>
    <dgm:cxn modelId="{2F39542F-F570-4A92-829E-4835FCCD5650}" type="presOf" srcId="{9EF29309-27C9-4EAB-A64C-ED31E90EEB60}" destId="{B3C27FA8-A0F3-47C9-B6A5-D7FD01468D8E}" srcOrd="0" destOrd="0" presId="urn:microsoft.com/office/officeart/2005/8/layout/bProcess3"/>
    <dgm:cxn modelId="{93A3FC34-7133-4DE0-A38F-2E8E8092C30E}" type="presOf" srcId="{CC1266F1-5A7E-4F9A-9BE6-38E21CFABCDE}" destId="{B4FD5D3F-D493-402E-8997-58A8A9A1CAAC}" srcOrd="1" destOrd="0" presId="urn:microsoft.com/office/officeart/2005/8/layout/bProcess3"/>
    <dgm:cxn modelId="{17F54139-A4D9-4E02-820F-04E7F058C0AF}" type="presOf" srcId="{410872A9-C005-487B-814F-F3A8B3D8287B}" destId="{73EE92E9-FE9F-4FA6-896A-F7EF5CC5B82A}" srcOrd="0" destOrd="0" presId="urn:microsoft.com/office/officeart/2005/8/layout/bProcess3"/>
    <dgm:cxn modelId="{3D8EF53F-2F4B-406A-B5A8-70CEE3EF7A05}" type="presOf" srcId="{9556BC27-779B-4C86-8DC5-BBC8E12228E4}" destId="{44804773-FCD0-441A-9D77-DA0C4445EFC4}" srcOrd="1" destOrd="0" presId="urn:microsoft.com/office/officeart/2005/8/layout/bProcess3"/>
    <dgm:cxn modelId="{B3812263-167E-4C2A-91CB-0C37A37B4B38}" srcId="{EFB0A027-DAA9-417C-ACD5-FB81F6111DD7}" destId="{EE90FA72-03B4-423E-8A37-0B508CBA26C5}" srcOrd="2" destOrd="0" parTransId="{CCEB232C-4D98-4EC7-B199-B7AE93F29053}" sibTransId="{5C154B25-29F9-4F37-9C9B-1ACB1002B900}"/>
    <dgm:cxn modelId="{B01A9864-3476-44E6-8BEC-6FDC672DADB2}" type="presOf" srcId="{EE90FA72-03B4-423E-8A37-0B508CBA26C5}" destId="{3008D9CB-E255-4546-B0FF-D8B8E7FB5AF4}" srcOrd="0" destOrd="0" presId="urn:microsoft.com/office/officeart/2005/8/layout/bProcess3"/>
    <dgm:cxn modelId="{5764D346-638C-463D-9A81-B9DC71BF8A41}" type="presOf" srcId="{CC1266F1-5A7E-4F9A-9BE6-38E21CFABCDE}" destId="{FB9C9F90-4B08-4FC6-9A7D-4347EE9075E1}" srcOrd="0" destOrd="0" presId="urn:microsoft.com/office/officeart/2005/8/layout/bProcess3"/>
    <dgm:cxn modelId="{4E37AB4B-D528-4DC2-8C3E-F09DC725524D}" type="presOf" srcId="{F025FAB0-4C44-406E-9802-3B645741DA86}" destId="{3033384A-9711-4113-9731-AB473CFF8557}" srcOrd="0" destOrd="0" presId="urn:microsoft.com/office/officeart/2005/8/layout/bProcess3"/>
    <dgm:cxn modelId="{44102070-CA82-4025-A40D-76D35F98C199}" type="presOf" srcId="{F8D15FC6-D9CB-4438-8630-41F7C8635DBF}" destId="{6F7F030F-D2DF-4212-96FE-A54EB083B33C}" srcOrd="0" destOrd="0" presId="urn:microsoft.com/office/officeart/2005/8/layout/bProcess3"/>
    <dgm:cxn modelId="{D304C077-3BC0-4E90-A17A-9A00F5DFADB3}" type="presOf" srcId="{5C154B25-29F9-4F37-9C9B-1ACB1002B900}" destId="{F4D1447A-8E4F-4353-8140-0BCAB10E8E0D}" srcOrd="1" destOrd="0" presId="urn:microsoft.com/office/officeart/2005/8/layout/bProcess3"/>
    <dgm:cxn modelId="{1192477A-1224-4CED-9BB9-AE56BB31FBD4}" type="presOf" srcId="{9556BC27-779B-4C86-8DC5-BBC8E12228E4}" destId="{06A53F9C-2D8E-401C-8B4C-C00714A52554}" srcOrd="0" destOrd="0" presId="urn:microsoft.com/office/officeart/2005/8/layout/bProcess3"/>
    <dgm:cxn modelId="{3B33A27D-0C01-4457-A013-00CDB65BA3A1}" type="presOf" srcId="{FAEE9DF2-EE63-481C-851C-30C261D1D737}" destId="{3C0DF489-BAA0-4F02-B6B2-CF0D85E8C316}" srcOrd="0" destOrd="0" presId="urn:microsoft.com/office/officeart/2005/8/layout/bProcess3"/>
    <dgm:cxn modelId="{87F81597-42FE-4F6C-96A1-B9348F43A337}" type="presOf" srcId="{8609145F-DE44-4AAB-AF89-413CFCEACC4B}" destId="{5E59C387-7D1A-453E-AFD3-3F3017E37514}" srcOrd="0" destOrd="0" presId="urn:microsoft.com/office/officeart/2005/8/layout/bProcess3"/>
    <dgm:cxn modelId="{BF52819A-A1D6-48FB-A3E2-D842A6A651AA}" srcId="{EFB0A027-DAA9-417C-ACD5-FB81F6111DD7}" destId="{07229727-CBDA-4472-9804-368918D58044}" srcOrd="11" destOrd="0" parTransId="{700D7E7E-04F0-48A4-AFEC-2183409D0EAB}" sibTransId="{9E3C768E-8A4B-4BBE-AE83-F07ED9FAFBA8}"/>
    <dgm:cxn modelId="{9A08639F-B101-43B4-8ECB-DBCA54535384}" type="presOf" srcId="{D5884184-54A5-4B40-BF51-970D435B198C}" destId="{65808DE3-C2FA-44AD-B571-C55D1EC0972C}" srcOrd="0" destOrd="0" presId="urn:microsoft.com/office/officeart/2005/8/layout/bProcess3"/>
    <dgm:cxn modelId="{7273839F-ABF9-44EF-8C58-92F42393E677}" type="presOf" srcId="{B4460FAA-B535-4CD4-8626-BC06A9428207}" destId="{A837CB92-4B24-4BA5-8173-FCFDE6EA28C0}" srcOrd="0" destOrd="0" presId="urn:microsoft.com/office/officeart/2005/8/layout/bProcess3"/>
    <dgm:cxn modelId="{1A72BF9F-DAD7-4ED2-ACB6-6D76CE539104}" type="presOf" srcId="{ED5802A6-507E-4EE7-A1CE-F0E3FF5F97AE}" destId="{76E5E5F1-3B70-4549-9825-CD0DB5033179}" srcOrd="1" destOrd="0" presId="urn:microsoft.com/office/officeart/2005/8/layout/bProcess3"/>
    <dgm:cxn modelId="{B52DADA5-AB3D-465F-9F3A-EBA1706CBBB0}" type="presOf" srcId="{EFB0A027-DAA9-417C-ACD5-FB81F6111DD7}" destId="{487774A2-75E9-43D2-B6C8-BB96DF21398B}" srcOrd="0" destOrd="0" presId="urn:microsoft.com/office/officeart/2005/8/layout/bProcess3"/>
    <dgm:cxn modelId="{6F33CDB8-8E35-490D-9FCB-2A25B013F633}" srcId="{EFB0A027-DAA9-417C-ACD5-FB81F6111DD7}" destId="{E31F69E3-27EC-4D51-85B4-9689D8E0C4F8}" srcOrd="4" destOrd="0" parTransId="{26E27166-0CC1-46B3-B99C-EB2BF0A21830}" sibTransId="{ED5802A6-507E-4EE7-A1CE-F0E3FF5F97AE}"/>
    <dgm:cxn modelId="{E2B4B5BA-AFCD-4D03-94BD-02C65F8C78B0}" srcId="{EFB0A027-DAA9-417C-ACD5-FB81F6111DD7}" destId="{F025FAB0-4C44-406E-9802-3B645741DA86}" srcOrd="0" destOrd="0" parTransId="{E57D0F17-366E-42A8-AC18-B14D58421D47}" sibTransId="{CC1266F1-5A7E-4F9A-9BE6-38E21CFABCDE}"/>
    <dgm:cxn modelId="{DA22D0BB-E333-45A6-A081-54A1DFF66409}" type="presOf" srcId="{E31F69E3-27EC-4D51-85B4-9689D8E0C4F8}" destId="{8430B18F-AFBD-4300-9291-240876E596E2}" srcOrd="0" destOrd="0" presId="urn:microsoft.com/office/officeart/2005/8/layout/bProcess3"/>
    <dgm:cxn modelId="{FAC029BD-263A-4F65-B481-17477F5E4DC5}" srcId="{EFB0A027-DAA9-417C-ACD5-FB81F6111DD7}" destId="{4FBD2A4B-7376-4F0C-BD51-F7F1882D24D1}" srcOrd="8" destOrd="0" parTransId="{3500D3E6-20BF-480B-BF4E-6316D1B372D6}" sibTransId="{745467DA-A40B-432F-AFE8-FED29D35A78F}"/>
    <dgm:cxn modelId="{259C9DC5-47D1-425E-A7C8-F0A87D278B67}" type="presOf" srcId="{F8D15FC6-D9CB-4438-8630-41F7C8635DBF}" destId="{7F3A3238-3106-4614-BF91-D1B6F4652756}" srcOrd="1" destOrd="0" presId="urn:microsoft.com/office/officeart/2005/8/layout/bProcess3"/>
    <dgm:cxn modelId="{3396BBC5-E1F9-4ED5-85D6-B0AA01756A71}" type="presOf" srcId="{257C6A83-494F-45FA-A2E1-BF9BFB9F249C}" destId="{5872F15C-0660-4B7F-A9B2-CE72DFA0B9F8}" srcOrd="0" destOrd="0" presId="urn:microsoft.com/office/officeart/2005/8/layout/bProcess3"/>
    <dgm:cxn modelId="{BECA4ECC-49F0-41BA-A407-AAF7F9FB04AB}" type="presOf" srcId="{61FBAFAD-C9E6-49D8-81FA-1AFDCFCAE52C}" destId="{50C9CD20-5D99-4209-8733-38B04AB15062}" srcOrd="0" destOrd="0" presId="urn:microsoft.com/office/officeart/2005/8/layout/bProcess3"/>
    <dgm:cxn modelId="{C7D3E3D4-B3EB-435E-A93E-2C5D97D5F033}" type="presOf" srcId="{5C154B25-29F9-4F37-9C9B-1ACB1002B900}" destId="{04F8907E-6D25-43D0-8802-8678DC0A0F77}" srcOrd="0" destOrd="0" presId="urn:microsoft.com/office/officeart/2005/8/layout/bProcess3"/>
    <dgm:cxn modelId="{09FA48DB-E1CF-49A5-AA4F-9FB8AB48FF5B}" type="presOf" srcId="{745467DA-A40B-432F-AFE8-FED29D35A78F}" destId="{9A5854C0-4B87-4387-86E5-E72168396CED}" srcOrd="0" destOrd="0" presId="urn:microsoft.com/office/officeart/2005/8/layout/bProcess3"/>
    <dgm:cxn modelId="{8E30ECE2-800A-480F-A277-F26A1EA74C2F}" type="presOf" srcId="{ED5802A6-507E-4EE7-A1CE-F0E3FF5F97AE}" destId="{33DFC982-F3AF-4BD8-87A4-917C5D5094B1}" srcOrd="0" destOrd="0" presId="urn:microsoft.com/office/officeart/2005/8/layout/bProcess3"/>
    <dgm:cxn modelId="{A60BA2E8-6DB9-4E25-BDA8-594261C580B3}" type="presOf" srcId="{1AA8A178-A84D-4DC4-A0D8-CF696121BEC5}" destId="{F9BF8A40-DB70-42CB-8F36-964EC3984AE1}" srcOrd="1" destOrd="0" presId="urn:microsoft.com/office/officeart/2005/8/layout/bProcess3"/>
    <dgm:cxn modelId="{5B3BCEE9-CE38-443D-B83F-0BEC5D9EF428}" type="presOf" srcId="{4FBD2A4B-7376-4F0C-BD51-F7F1882D24D1}" destId="{E76F1E75-70EC-4D08-BBB4-9DAF74D70421}" srcOrd="0" destOrd="0" presId="urn:microsoft.com/office/officeart/2005/8/layout/bProcess3"/>
    <dgm:cxn modelId="{574ECEEA-C924-40DA-BD81-19926477A66C}" type="presOf" srcId="{745467DA-A40B-432F-AFE8-FED29D35A78F}" destId="{EFF99ADB-15FE-4F23-A01D-9D49B64E302F}" srcOrd="1" destOrd="0" presId="urn:microsoft.com/office/officeart/2005/8/layout/bProcess3"/>
    <dgm:cxn modelId="{12B9EAED-7B2A-494F-8DB7-4581BE551E65}" type="presOf" srcId="{61FBAFAD-C9E6-49D8-81FA-1AFDCFCAE52C}" destId="{362B23D3-5687-4E28-B2EC-22BD3E9559CA}" srcOrd="1" destOrd="0" presId="urn:microsoft.com/office/officeart/2005/8/layout/bProcess3"/>
    <dgm:cxn modelId="{40D09CEE-DFAE-472C-8087-C22AEBFA9378}" type="presOf" srcId="{15354456-CB9E-40E0-A9BF-2D79651BD935}" destId="{3E75E662-CB2C-4440-980B-C0F4F298FE77}" srcOrd="0" destOrd="0" presId="urn:microsoft.com/office/officeart/2005/8/layout/bProcess3"/>
    <dgm:cxn modelId="{4FFCCFF0-1815-4CF1-BD45-EE2F1D9E71F1}" srcId="{EFB0A027-DAA9-417C-ACD5-FB81F6111DD7}" destId="{D5884184-54A5-4B40-BF51-970D435B198C}" srcOrd="5" destOrd="0" parTransId="{2501F9E9-22CA-45EA-952C-A86A6C209B20}" sibTransId="{FAEE9DF2-EE63-481C-851C-30C261D1D737}"/>
    <dgm:cxn modelId="{51B7AFF1-92C3-459E-85FB-2B1877BFC874}" type="presOf" srcId="{257C6A83-494F-45FA-A2E1-BF9BFB9F249C}" destId="{B183FE9D-04D7-499B-9104-F1FE3F952EB7}" srcOrd="1" destOrd="0" presId="urn:microsoft.com/office/officeart/2005/8/layout/bProcess3"/>
    <dgm:cxn modelId="{2ABBE7F2-0754-4CCE-8176-6B586022E1BA}" srcId="{EFB0A027-DAA9-417C-ACD5-FB81F6111DD7}" destId="{B4460FAA-B535-4CD4-8626-BC06A9428207}" srcOrd="6" destOrd="0" parTransId="{7C34BCC5-8D08-4C60-9E47-D5B51B0329C3}" sibTransId="{1AA8A178-A84D-4DC4-A0D8-CF696121BEC5}"/>
    <dgm:cxn modelId="{CEBB27F3-9057-4AE5-A02B-A6B90B908EE3}" srcId="{EFB0A027-DAA9-417C-ACD5-FB81F6111DD7}" destId="{9EF29309-27C9-4EAB-A64C-ED31E90EEB60}" srcOrd="3" destOrd="0" parTransId="{34BB4FB8-D767-4B2F-9870-02DC53A5379D}" sibTransId="{9556BC27-779B-4C86-8DC5-BBC8E12228E4}"/>
    <dgm:cxn modelId="{A5F376F3-9ACD-46C4-ACEF-7DD5CB4C7055}" type="presOf" srcId="{FAEE9DF2-EE63-481C-851C-30C261D1D737}" destId="{C299986E-5BDA-40F5-AD2F-16D52BB05AFF}" srcOrd="1" destOrd="0" presId="urn:microsoft.com/office/officeart/2005/8/layout/bProcess3"/>
    <dgm:cxn modelId="{F2AE79F9-1C49-4C33-B736-F8AE4CA84E46}" srcId="{EFB0A027-DAA9-417C-ACD5-FB81F6111DD7}" destId="{15354456-CB9E-40E0-A9BF-2D79651BD935}" srcOrd="9" destOrd="0" parTransId="{CBDF112B-34E6-471B-AC69-50E9B4C87291}" sibTransId="{F8D15FC6-D9CB-4438-8630-41F7C8635DBF}"/>
    <dgm:cxn modelId="{54364EFD-D5E7-4BF9-B4EE-0AABE91210C8}" type="presOf" srcId="{01E5619B-0AA2-4927-9A70-2FB190D4C65A}" destId="{84B339F4-BDF4-4663-923D-A51E88A43379}" srcOrd="0" destOrd="0" presId="urn:microsoft.com/office/officeart/2005/8/layout/bProcess3"/>
    <dgm:cxn modelId="{7B261581-3FED-4E20-BEE5-955D98B7AD03}" type="presParOf" srcId="{487774A2-75E9-43D2-B6C8-BB96DF21398B}" destId="{3033384A-9711-4113-9731-AB473CFF8557}" srcOrd="0" destOrd="0" presId="urn:microsoft.com/office/officeart/2005/8/layout/bProcess3"/>
    <dgm:cxn modelId="{29EE4268-2B84-4095-99A0-FF6D742B055A}" type="presParOf" srcId="{487774A2-75E9-43D2-B6C8-BB96DF21398B}" destId="{FB9C9F90-4B08-4FC6-9A7D-4347EE9075E1}" srcOrd="1" destOrd="0" presId="urn:microsoft.com/office/officeart/2005/8/layout/bProcess3"/>
    <dgm:cxn modelId="{C5902BCC-B360-4C6A-9BC8-6569CF1B9F64}" type="presParOf" srcId="{FB9C9F90-4B08-4FC6-9A7D-4347EE9075E1}" destId="{B4FD5D3F-D493-402E-8997-58A8A9A1CAAC}" srcOrd="0" destOrd="0" presId="urn:microsoft.com/office/officeart/2005/8/layout/bProcess3"/>
    <dgm:cxn modelId="{ABDCF3C0-73BF-41AF-8A77-14D560C80F29}" type="presParOf" srcId="{487774A2-75E9-43D2-B6C8-BB96DF21398B}" destId="{A50FB230-FFA8-4239-AD5B-24131CB74059}" srcOrd="2" destOrd="0" presId="urn:microsoft.com/office/officeart/2005/8/layout/bProcess3"/>
    <dgm:cxn modelId="{72DCF03A-5423-4BF1-AAF2-0FAA502745F7}" type="presParOf" srcId="{487774A2-75E9-43D2-B6C8-BB96DF21398B}" destId="{84B339F4-BDF4-4663-923D-A51E88A43379}" srcOrd="3" destOrd="0" presId="urn:microsoft.com/office/officeart/2005/8/layout/bProcess3"/>
    <dgm:cxn modelId="{7BDD2945-A9B8-4C44-AD4A-2F07C051B8F4}" type="presParOf" srcId="{84B339F4-BDF4-4663-923D-A51E88A43379}" destId="{4E1F2141-42D9-4A6E-8B8A-D55ED5513E89}" srcOrd="0" destOrd="0" presId="urn:microsoft.com/office/officeart/2005/8/layout/bProcess3"/>
    <dgm:cxn modelId="{F60E481E-5FB3-46AD-BF37-AC23C130AC71}" type="presParOf" srcId="{487774A2-75E9-43D2-B6C8-BB96DF21398B}" destId="{3008D9CB-E255-4546-B0FF-D8B8E7FB5AF4}" srcOrd="4" destOrd="0" presId="urn:microsoft.com/office/officeart/2005/8/layout/bProcess3"/>
    <dgm:cxn modelId="{6D1B7C43-DFFD-4ED4-9547-7025D4A55E41}" type="presParOf" srcId="{487774A2-75E9-43D2-B6C8-BB96DF21398B}" destId="{04F8907E-6D25-43D0-8802-8678DC0A0F77}" srcOrd="5" destOrd="0" presId="urn:microsoft.com/office/officeart/2005/8/layout/bProcess3"/>
    <dgm:cxn modelId="{9D894A87-9D4A-4EC8-9FA9-1734BCED6334}" type="presParOf" srcId="{04F8907E-6D25-43D0-8802-8678DC0A0F77}" destId="{F4D1447A-8E4F-4353-8140-0BCAB10E8E0D}" srcOrd="0" destOrd="0" presId="urn:microsoft.com/office/officeart/2005/8/layout/bProcess3"/>
    <dgm:cxn modelId="{358021E6-8CF9-4385-A9BD-6555A5DA3F3C}" type="presParOf" srcId="{487774A2-75E9-43D2-B6C8-BB96DF21398B}" destId="{B3C27FA8-A0F3-47C9-B6A5-D7FD01468D8E}" srcOrd="6" destOrd="0" presId="urn:microsoft.com/office/officeart/2005/8/layout/bProcess3"/>
    <dgm:cxn modelId="{8B0C3164-6D08-4573-92E6-2FFA3403A699}" type="presParOf" srcId="{487774A2-75E9-43D2-B6C8-BB96DF21398B}" destId="{06A53F9C-2D8E-401C-8B4C-C00714A52554}" srcOrd="7" destOrd="0" presId="urn:microsoft.com/office/officeart/2005/8/layout/bProcess3"/>
    <dgm:cxn modelId="{BF2F17C0-DCA0-4A67-B459-A94B74976F47}" type="presParOf" srcId="{06A53F9C-2D8E-401C-8B4C-C00714A52554}" destId="{44804773-FCD0-441A-9D77-DA0C4445EFC4}" srcOrd="0" destOrd="0" presId="urn:microsoft.com/office/officeart/2005/8/layout/bProcess3"/>
    <dgm:cxn modelId="{821404B7-4D32-40CA-AE09-9397EA581686}" type="presParOf" srcId="{487774A2-75E9-43D2-B6C8-BB96DF21398B}" destId="{8430B18F-AFBD-4300-9291-240876E596E2}" srcOrd="8" destOrd="0" presId="urn:microsoft.com/office/officeart/2005/8/layout/bProcess3"/>
    <dgm:cxn modelId="{BBA02136-0255-446A-AC63-41E66DDEE4C0}" type="presParOf" srcId="{487774A2-75E9-43D2-B6C8-BB96DF21398B}" destId="{33DFC982-F3AF-4BD8-87A4-917C5D5094B1}" srcOrd="9" destOrd="0" presId="urn:microsoft.com/office/officeart/2005/8/layout/bProcess3"/>
    <dgm:cxn modelId="{CEE918C9-B5AF-4250-BFE4-F76833972F1D}" type="presParOf" srcId="{33DFC982-F3AF-4BD8-87A4-917C5D5094B1}" destId="{76E5E5F1-3B70-4549-9825-CD0DB5033179}" srcOrd="0" destOrd="0" presId="urn:microsoft.com/office/officeart/2005/8/layout/bProcess3"/>
    <dgm:cxn modelId="{DA3AA2DC-D40C-46DF-95E3-8CA2EB664616}" type="presParOf" srcId="{487774A2-75E9-43D2-B6C8-BB96DF21398B}" destId="{65808DE3-C2FA-44AD-B571-C55D1EC0972C}" srcOrd="10" destOrd="0" presId="urn:microsoft.com/office/officeart/2005/8/layout/bProcess3"/>
    <dgm:cxn modelId="{3AC92330-8202-439D-B027-563293A85843}" type="presParOf" srcId="{487774A2-75E9-43D2-B6C8-BB96DF21398B}" destId="{3C0DF489-BAA0-4F02-B6B2-CF0D85E8C316}" srcOrd="11" destOrd="0" presId="urn:microsoft.com/office/officeart/2005/8/layout/bProcess3"/>
    <dgm:cxn modelId="{0AF44005-3418-4FCF-A4A7-269422BC8283}" type="presParOf" srcId="{3C0DF489-BAA0-4F02-B6B2-CF0D85E8C316}" destId="{C299986E-5BDA-40F5-AD2F-16D52BB05AFF}" srcOrd="0" destOrd="0" presId="urn:microsoft.com/office/officeart/2005/8/layout/bProcess3"/>
    <dgm:cxn modelId="{E9CB5A6C-E2BA-431A-BFA1-A99A79DCD3B5}" type="presParOf" srcId="{487774A2-75E9-43D2-B6C8-BB96DF21398B}" destId="{A837CB92-4B24-4BA5-8173-FCFDE6EA28C0}" srcOrd="12" destOrd="0" presId="urn:microsoft.com/office/officeart/2005/8/layout/bProcess3"/>
    <dgm:cxn modelId="{F8DF0CB9-5FCA-43CD-8A78-200DC18BAB68}" type="presParOf" srcId="{487774A2-75E9-43D2-B6C8-BB96DF21398B}" destId="{448AE1FE-693C-4903-AB9F-E620117C126E}" srcOrd="13" destOrd="0" presId="urn:microsoft.com/office/officeart/2005/8/layout/bProcess3"/>
    <dgm:cxn modelId="{F6B5ECBF-E190-42DF-964C-6BC2BC8323CD}" type="presParOf" srcId="{448AE1FE-693C-4903-AB9F-E620117C126E}" destId="{F9BF8A40-DB70-42CB-8F36-964EC3984AE1}" srcOrd="0" destOrd="0" presId="urn:microsoft.com/office/officeart/2005/8/layout/bProcess3"/>
    <dgm:cxn modelId="{6A60C831-F9A1-42B0-A208-B56DCA24F1AB}" type="presParOf" srcId="{487774A2-75E9-43D2-B6C8-BB96DF21398B}" destId="{73EE92E9-FE9F-4FA6-896A-F7EF5CC5B82A}" srcOrd="14" destOrd="0" presId="urn:microsoft.com/office/officeart/2005/8/layout/bProcess3"/>
    <dgm:cxn modelId="{A7217B29-3CE8-4980-B99C-44C044F95DF8}" type="presParOf" srcId="{487774A2-75E9-43D2-B6C8-BB96DF21398B}" destId="{5872F15C-0660-4B7F-A9B2-CE72DFA0B9F8}" srcOrd="15" destOrd="0" presId="urn:microsoft.com/office/officeart/2005/8/layout/bProcess3"/>
    <dgm:cxn modelId="{63485D56-B434-4380-9AB2-0F31A8C06384}" type="presParOf" srcId="{5872F15C-0660-4B7F-A9B2-CE72DFA0B9F8}" destId="{B183FE9D-04D7-499B-9104-F1FE3F952EB7}" srcOrd="0" destOrd="0" presId="urn:microsoft.com/office/officeart/2005/8/layout/bProcess3"/>
    <dgm:cxn modelId="{03F76621-EAD4-4B4D-B784-61DD39BDBD9F}" type="presParOf" srcId="{487774A2-75E9-43D2-B6C8-BB96DF21398B}" destId="{E76F1E75-70EC-4D08-BBB4-9DAF74D70421}" srcOrd="16" destOrd="0" presId="urn:microsoft.com/office/officeart/2005/8/layout/bProcess3"/>
    <dgm:cxn modelId="{6F329DC3-C21F-41B4-9FD3-EEAEEED17032}" type="presParOf" srcId="{487774A2-75E9-43D2-B6C8-BB96DF21398B}" destId="{9A5854C0-4B87-4387-86E5-E72168396CED}" srcOrd="17" destOrd="0" presId="urn:microsoft.com/office/officeart/2005/8/layout/bProcess3"/>
    <dgm:cxn modelId="{07FED217-1FC8-40AB-AEF8-F22E1F222160}" type="presParOf" srcId="{9A5854C0-4B87-4387-86E5-E72168396CED}" destId="{EFF99ADB-15FE-4F23-A01D-9D49B64E302F}" srcOrd="0" destOrd="0" presId="urn:microsoft.com/office/officeart/2005/8/layout/bProcess3"/>
    <dgm:cxn modelId="{DAC5A3C8-1FFF-4E1E-A842-B688BA2F97B7}" type="presParOf" srcId="{487774A2-75E9-43D2-B6C8-BB96DF21398B}" destId="{3E75E662-CB2C-4440-980B-C0F4F298FE77}" srcOrd="18" destOrd="0" presId="urn:microsoft.com/office/officeart/2005/8/layout/bProcess3"/>
    <dgm:cxn modelId="{E10A541C-EE93-4BC5-A361-C37FC22A66BF}" type="presParOf" srcId="{487774A2-75E9-43D2-B6C8-BB96DF21398B}" destId="{6F7F030F-D2DF-4212-96FE-A54EB083B33C}" srcOrd="19" destOrd="0" presId="urn:microsoft.com/office/officeart/2005/8/layout/bProcess3"/>
    <dgm:cxn modelId="{16B032A3-4581-4192-8690-88C49136ADE9}" type="presParOf" srcId="{6F7F030F-D2DF-4212-96FE-A54EB083B33C}" destId="{7F3A3238-3106-4614-BF91-D1B6F4652756}" srcOrd="0" destOrd="0" presId="urn:microsoft.com/office/officeart/2005/8/layout/bProcess3"/>
    <dgm:cxn modelId="{1362C40A-ADAD-49EA-B20C-198215870375}" type="presParOf" srcId="{487774A2-75E9-43D2-B6C8-BB96DF21398B}" destId="{5E59C387-7D1A-453E-AFD3-3F3017E37514}" srcOrd="20" destOrd="0" presId="urn:microsoft.com/office/officeart/2005/8/layout/bProcess3"/>
    <dgm:cxn modelId="{9B45C283-7A58-479C-A10E-26A6108CAF40}" type="presParOf" srcId="{487774A2-75E9-43D2-B6C8-BB96DF21398B}" destId="{50C9CD20-5D99-4209-8733-38B04AB15062}" srcOrd="21" destOrd="0" presId="urn:microsoft.com/office/officeart/2005/8/layout/bProcess3"/>
    <dgm:cxn modelId="{FEE18A01-BAF7-48F3-8B36-D14CF94C13F7}" type="presParOf" srcId="{50C9CD20-5D99-4209-8733-38B04AB15062}" destId="{362B23D3-5687-4E28-B2EC-22BD3E9559CA}" srcOrd="0" destOrd="0" presId="urn:microsoft.com/office/officeart/2005/8/layout/bProcess3"/>
    <dgm:cxn modelId="{F432F09C-F96F-470D-8B5D-F5E6ADA5A7AB}" type="presParOf" srcId="{487774A2-75E9-43D2-B6C8-BB96DF21398B}" destId="{DBFBD4DF-CA91-4592-B705-5D505050E412}" srcOrd="22" destOrd="0" presId="urn:microsoft.com/office/officeart/2005/8/layout/bProcess3"/>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272371AF-A5D3-4A2B-BF5B-5D7C8532825D}" type="doc">
      <dgm:prSet loTypeId="urn:microsoft.com/office/officeart/2005/8/layout/bProcess3" loCatId="process" qsTypeId="urn:microsoft.com/office/officeart/2005/8/quickstyle/simple1#3" qsCatId="simple" csTypeId="urn:microsoft.com/office/officeart/2005/8/colors/accent1_2#3" csCatId="accent1" phldr="1"/>
      <dgm:spPr/>
      <dgm:t>
        <a:bodyPr/>
        <a:lstStyle/>
        <a:p>
          <a:endParaRPr lang="en-US"/>
        </a:p>
      </dgm:t>
    </dgm:pt>
    <dgm:pt modelId="{9F3114B7-4CAF-4DC9-B184-2087BCEA9549}">
      <dgm:prSet custT="1"/>
      <dgm:spPr/>
      <dgm:t>
        <a:bodyPr/>
        <a:lstStyle/>
        <a:p>
          <a:pPr>
            <a:buFont typeface="Arial" panose="020B0604020202020204" pitchFamily="34" charset="0"/>
            <a:buChar char="•"/>
          </a:pPr>
          <a:r>
            <a:rPr lang="en-US" sz="2000" b="0" i="0"/>
            <a:t>Arrange and prepare for Single Audit in accordance with §200.509</a:t>
          </a:r>
        </a:p>
      </dgm:t>
    </dgm:pt>
    <dgm:pt modelId="{5E193373-627D-47F5-8E76-BC6CB7B4FF46}" type="parTrans" cxnId="{2CF0264D-BEF8-47B1-8DB9-CCE4A7A98487}">
      <dgm:prSet/>
      <dgm:spPr/>
      <dgm:t>
        <a:bodyPr/>
        <a:lstStyle/>
        <a:p>
          <a:endParaRPr lang="en-US"/>
        </a:p>
      </dgm:t>
    </dgm:pt>
    <dgm:pt modelId="{AB2AD17C-2F91-44AE-ABF6-A2D832F22462}" type="sibTrans" cxnId="{2CF0264D-BEF8-47B1-8DB9-CCE4A7A98487}">
      <dgm:prSet/>
      <dgm:spPr/>
      <dgm:t>
        <a:bodyPr/>
        <a:lstStyle/>
        <a:p>
          <a:endParaRPr lang="en-US"/>
        </a:p>
      </dgm:t>
    </dgm:pt>
    <dgm:pt modelId="{9A3DD4E6-9C6A-4899-8B1D-8B711BDA59B0}">
      <dgm:prSet custT="1"/>
      <dgm:spPr/>
      <dgm:t>
        <a:bodyPr/>
        <a:lstStyle/>
        <a:p>
          <a:pPr>
            <a:buFont typeface="Arial" panose="020B0604020202020204" pitchFamily="34" charset="0"/>
            <a:buChar char="•"/>
          </a:pPr>
          <a:r>
            <a:rPr lang="en-US" sz="2000" b="0" i="0"/>
            <a:t>Prepare Financial Statements</a:t>
          </a:r>
        </a:p>
      </dgm:t>
    </dgm:pt>
    <dgm:pt modelId="{D488E89A-4280-4C88-A3C9-E658F1591192}" type="parTrans" cxnId="{4940F599-99AB-4F22-B054-FCD8266F3337}">
      <dgm:prSet/>
      <dgm:spPr/>
      <dgm:t>
        <a:bodyPr/>
        <a:lstStyle/>
        <a:p>
          <a:endParaRPr lang="en-US"/>
        </a:p>
      </dgm:t>
    </dgm:pt>
    <dgm:pt modelId="{63BA171C-CF97-4F05-B2B3-E6C8A4329A7C}" type="sibTrans" cxnId="{4940F599-99AB-4F22-B054-FCD8266F3337}">
      <dgm:prSet/>
      <dgm:spPr/>
      <dgm:t>
        <a:bodyPr/>
        <a:lstStyle/>
        <a:p>
          <a:endParaRPr lang="en-US"/>
        </a:p>
      </dgm:t>
    </dgm:pt>
    <dgm:pt modelId="{B1BAA70C-E310-4440-9EEB-598A56DEEF09}">
      <dgm:prSet custT="1"/>
      <dgm:spPr/>
      <dgm:t>
        <a:bodyPr/>
        <a:lstStyle/>
        <a:p>
          <a:pPr>
            <a:buFont typeface="Arial" panose="020B0604020202020204" pitchFamily="34" charset="0"/>
            <a:buChar char="•"/>
          </a:pPr>
          <a:r>
            <a:rPr lang="en-US" sz="2000" b="0" i="0"/>
            <a:t>Prepare Schedule of Expenditures of Federal Awards (SEFA)</a:t>
          </a:r>
        </a:p>
      </dgm:t>
    </dgm:pt>
    <dgm:pt modelId="{D0317BFD-A820-4414-9D46-7C0590FCB286}" type="parTrans" cxnId="{6785D2CF-D7B2-454A-AE5C-3EFDB8393F7D}">
      <dgm:prSet/>
      <dgm:spPr/>
      <dgm:t>
        <a:bodyPr/>
        <a:lstStyle/>
        <a:p>
          <a:endParaRPr lang="en-US"/>
        </a:p>
      </dgm:t>
    </dgm:pt>
    <dgm:pt modelId="{F486961C-D834-45C4-BB6F-591B67E18FED}" type="sibTrans" cxnId="{6785D2CF-D7B2-454A-AE5C-3EFDB8393F7D}">
      <dgm:prSet/>
      <dgm:spPr/>
      <dgm:t>
        <a:bodyPr/>
        <a:lstStyle/>
        <a:p>
          <a:endParaRPr lang="en-US"/>
        </a:p>
      </dgm:t>
    </dgm:pt>
    <dgm:pt modelId="{F71A9CC0-584D-416F-B1E0-FB535DCDA112}">
      <dgm:prSet custT="1"/>
      <dgm:spPr/>
      <dgm:t>
        <a:bodyPr/>
        <a:lstStyle/>
        <a:p>
          <a:pPr>
            <a:buFont typeface="Arial" panose="020B0604020202020204" pitchFamily="34" charset="0"/>
            <a:buChar char="•"/>
          </a:pPr>
          <a:r>
            <a:rPr lang="en-US" sz="2000" b="0" i="0"/>
            <a:t>Provide auditor with access</a:t>
          </a:r>
        </a:p>
      </dgm:t>
    </dgm:pt>
    <dgm:pt modelId="{C7BA1A89-A2A2-47C2-92A1-D34D5A537BC6}" type="parTrans" cxnId="{E35006D9-E9A8-4752-9CD3-F23AC41030F6}">
      <dgm:prSet/>
      <dgm:spPr/>
      <dgm:t>
        <a:bodyPr/>
        <a:lstStyle/>
        <a:p>
          <a:endParaRPr lang="en-US"/>
        </a:p>
      </dgm:t>
    </dgm:pt>
    <dgm:pt modelId="{DE6B0485-1712-4861-ABB6-2DDAC7D79A71}" type="sibTrans" cxnId="{E35006D9-E9A8-4752-9CD3-F23AC41030F6}">
      <dgm:prSet/>
      <dgm:spPr/>
      <dgm:t>
        <a:bodyPr/>
        <a:lstStyle/>
        <a:p>
          <a:endParaRPr lang="en-US"/>
        </a:p>
      </dgm:t>
    </dgm:pt>
    <dgm:pt modelId="{2A093739-B045-465C-BA1D-6705AC5EB806}">
      <dgm:prSet custT="1"/>
      <dgm:spPr/>
      <dgm:t>
        <a:bodyPr/>
        <a:lstStyle/>
        <a:p>
          <a:pPr>
            <a:buFont typeface="Arial" panose="020B0604020202020204" pitchFamily="34" charset="0"/>
            <a:buChar char="•"/>
          </a:pPr>
          <a:r>
            <a:rPr lang="en-US" sz="2000" b="0" i="0"/>
            <a:t>Debrief with auditor to ensure accuracy of findings</a:t>
          </a:r>
        </a:p>
      </dgm:t>
    </dgm:pt>
    <dgm:pt modelId="{1A535BB1-D3F5-49D6-8ADB-787A5AFAAFE8}" type="parTrans" cxnId="{9A90F143-3F4A-4B59-88AA-D7B8DF80CB9E}">
      <dgm:prSet/>
      <dgm:spPr/>
      <dgm:t>
        <a:bodyPr/>
        <a:lstStyle/>
        <a:p>
          <a:endParaRPr lang="en-US"/>
        </a:p>
      </dgm:t>
    </dgm:pt>
    <dgm:pt modelId="{1154D7F6-25EF-4A53-BB22-878C4EEF550E}" type="sibTrans" cxnId="{9A90F143-3F4A-4B59-88AA-D7B8DF80CB9E}">
      <dgm:prSet/>
      <dgm:spPr/>
      <dgm:t>
        <a:bodyPr/>
        <a:lstStyle/>
        <a:p>
          <a:endParaRPr lang="en-US"/>
        </a:p>
      </dgm:t>
    </dgm:pt>
    <dgm:pt modelId="{F47FF494-473A-4539-A9F2-2556D4206C26}">
      <dgm:prSet custT="1"/>
      <dgm:spPr/>
      <dgm:t>
        <a:bodyPr/>
        <a:lstStyle/>
        <a:p>
          <a:pPr>
            <a:buFont typeface="Arial" panose="020B0604020202020204" pitchFamily="34" charset="0"/>
            <a:buChar char="•"/>
          </a:pPr>
          <a:r>
            <a:rPr lang="en-US" sz="2000" b="0" i="0"/>
            <a:t>Follow-up and take corrective action on findings</a:t>
          </a:r>
        </a:p>
      </dgm:t>
    </dgm:pt>
    <dgm:pt modelId="{79CED4E5-DBCD-46C9-8084-10463FCE6354}" type="parTrans" cxnId="{B7208445-3E0D-4898-9752-ADDA7273A67A}">
      <dgm:prSet/>
      <dgm:spPr/>
      <dgm:t>
        <a:bodyPr/>
        <a:lstStyle/>
        <a:p>
          <a:endParaRPr lang="en-US"/>
        </a:p>
      </dgm:t>
    </dgm:pt>
    <dgm:pt modelId="{F2F6D6FE-F76C-433E-847B-C3778F5A8625}" type="sibTrans" cxnId="{B7208445-3E0D-4898-9752-ADDA7273A67A}">
      <dgm:prSet/>
      <dgm:spPr/>
      <dgm:t>
        <a:bodyPr/>
        <a:lstStyle/>
        <a:p>
          <a:endParaRPr lang="en-US"/>
        </a:p>
      </dgm:t>
    </dgm:pt>
    <dgm:pt modelId="{6D81CE5B-F822-491E-BF2A-68D97859EF65}">
      <dgm:prSet custT="1"/>
      <dgm:spPr/>
      <dgm:t>
        <a:bodyPr/>
        <a:lstStyle/>
        <a:p>
          <a:pPr>
            <a:buFont typeface="Arial" panose="020B0604020202020204" pitchFamily="34" charset="0"/>
            <a:buChar char="•"/>
          </a:pPr>
          <a:r>
            <a:rPr lang="en-US" sz="2000" b="0" i="0"/>
            <a:t>Prepare summary schedule of prior audit findings</a:t>
          </a:r>
        </a:p>
      </dgm:t>
    </dgm:pt>
    <dgm:pt modelId="{3F81A9EF-73B1-4970-B0E7-8C3C731BF932}" type="parTrans" cxnId="{AE36A3E6-154E-4C12-94BA-0E1D711B9BF8}">
      <dgm:prSet/>
      <dgm:spPr/>
      <dgm:t>
        <a:bodyPr/>
        <a:lstStyle/>
        <a:p>
          <a:endParaRPr lang="en-US"/>
        </a:p>
      </dgm:t>
    </dgm:pt>
    <dgm:pt modelId="{A269715E-AC4B-40EB-A1DA-5281E7DF854C}" type="sibTrans" cxnId="{AE36A3E6-154E-4C12-94BA-0E1D711B9BF8}">
      <dgm:prSet/>
      <dgm:spPr/>
      <dgm:t>
        <a:bodyPr/>
        <a:lstStyle/>
        <a:p>
          <a:endParaRPr lang="en-US"/>
        </a:p>
      </dgm:t>
    </dgm:pt>
    <dgm:pt modelId="{E57355A0-47C1-4354-8C6A-C32972079476}">
      <dgm:prSet custT="1"/>
      <dgm:spPr/>
      <dgm:t>
        <a:bodyPr/>
        <a:lstStyle/>
        <a:p>
          <a:pPr>
            <a:buFont typeface="Arial" panose="020B0604020202020204" pitchFamily="34" charset="0"/>
            <a:buChar char="•"/>
          </a:pPr>
          <a:r>
            <a:rPr lang="en-US" sz="2000" b="0" i="0"/>
            <a:t>Prepare corrective action plan if needed</a:t>
          </a:r>
        </a:p>
      </dgm:t>
    </dgm:pt>
    <dgm:pt modelId="{D77DB155-CE85-49ED-B8F2-69D8D78B5435}" type="parTrans" cxnId="{BAA6F780-52B7-4786-B062-089DAD18CF53}">
      <dgm:prSet/>
      <dgm:spPr/>
      <dgm:t>
        <a:bodyPr/>
        <a:lstStyle/>
        <a:p>
          <a:endParaRPr lang="en-US"/>
        </a:p>
      </dgm:t>
    </dgm:pt>
    <dgm:pt modelId="{00273077-0F83-4472-A6A2-F6B5C5B760BC}" type="sibTrans" cxnId="{BAA6F780-52B7-4786-B062-089DAD18CF53}">
      <dgm:prSet/>
      <dgm:spPr/>
      <dgm:t>
        <a:bodyPr/>
        <a:lstStyle/>
        <a:p>
          <a:endParaRPr lang="en-US"/>
        </a:p>
      </dgm:t>
    </dgm:pt>
    <dgm:pt modelId="{83E0B97C-D22B-4564-8E48-D3891527A795}">
      <dgm:prSet custT="1"/>
      <dgm:spPr/>
      <dgm:t>
        <a:bodyPr/>
        <a:lstStyle/>
        <a:p>
          <a:pPr>
            <a:buFont typeface="Arial" panose="020B0604020202020204" pitchFamily="34" charset="0"/>
            <a:buChar char="•"/>
          </a:pPr>
          <a:r>
            <a:rPr lang="en-US" sz="2000" b="0" i="0"/>
            <a:t>Data Collection Form (Form SF-SAC)</a:t>
          </a:r>
        </a:p>
      </dgm:t>
    </dgm:pt>
    <dgm:pt modelId="{AD2979BF-F96A-4372-BDD0-BDCD23AD1337}" type="parTrans" cxnId="{1FAE71C9-50C7-48BF-B2C4-BE82E6A3D2D8}">
      <dgm:prSet/>
      <dgm:spPr/>
      <dgm:t>
        <a:bodyPr/>
        <a:lstStyle/>
        <a:p>
          <a:endParaRPr lang="en-US"/>
        </a:p>
      </dgm:t>
    </dgm:pt>
    <dgm:pt modelId="{314DEF9C-0F45-4F2C-A2C6-16013D62A389}" type="sibTrans" cxnId="{1FAE71C9-50C7-48BF-B2C4-BE82E6A3D2D8}">
      <dgm:prSet/>
      <dgm:spPr/>
      <dgm:t>
        <a:bodyPr/>
        <a:lstStyle/>
        <a:p>
          <a:endParaRPr lang="en-US"/>
        </a:p>
      </dgm:t>
    </dgm:pt>
    <dgm:pt modelId="{73CF8343-5852-430D-95D0-464F7AB943D6}">
      <dgm:prSet custT="1"/>
      <dgm:spPr/>
      <dgm:t>
        <a:bodyPr/>
        <a:lstStyle/>
        <a:p>
          <a:pPr>
            <a:buFont typeface="Arial" panose="020B0604020202020204" pitchFamily="34" charset="0"/>
            <a:buChar char="•"/>
          </a:pPr>
          <a:r>
            <a:rPr lang="en-US" sz="1600" b="0" i="0"/>
            <a:t>Summary of audit and audit findings</a:t>
          </a:r>
        </a:p>
      </dgm:t>
    </dgm:pt>
    <dgm:pt modelId="{0FE17671-EB72-4346-8177-028365DE7B9D}" type="parTrans" cxnId="{177B71AD-5A8B-4E31-A31C-2B667DA87410}">
      <dgm:prSet/>
      <dgm:spPr/>
      <dgm:t>
        <a:bodyPr/>
        <a:lstStyle/>
        <a:p>
          <a:endParaRPr lang="en-US"/>
        </a:p>
      </dgm:t>
    </dgm:pt>
    <dgm:pt modelId="{156CBFC1-A61A-4927-838A-F530D3F1B0AE}" type="sibTrans" cxnId="{177B71AD-5A8B-4E31-A31C-2B667DA87410}">
      <dgm:prSet/>
      <dgm:spPr/>
      <dgm:t>
        <a:bodyPr/>
        <a:lstStyle/>
        <a:p>
          <a:endParaRPr lang="en-US"/>
        </a:p>
      </dgm:t>
    </dgm:pt>
    <dgm:pt modelId="{937B7A15-299D-446F-96EC-9BAF6EE73C4E}">
      <dgm:prSet custT="1"/>
      <dgm:spPr/>
      <dgm:t>
        <a:bodyPr/>
        <a:lstStyle/>
        <a:p>
          <a:pPr>
            <a:buFont typeface="Arial" panose="020B0604020202020204" pitchFamily="34" charset="0"/>
            <a:buChar char="•"/>
          </a:pPr>
          <a:r>
            <a:rPr lang="en-US" sz="1600" b="0" i="0"/>
            <a:t>Lists federal programs audited</a:t>
          </a:r>
        </a:p>
      </dgm:t>
    </dgm:pt>
    <dgm:pt modelId="{0241C316-FFC5-40BD-B67C-83348752E9D0}" type="parTrans" cxnId="{6BFEB5F5-34AB-4C3A-B88D-594C4723B176}">
      <dgm:prSet/>
      <dgm:spPr/>
      <dgm:t>
        <a:bodyPr/>
        <a:lstStyle/>
        <a:p>
          <a:endParaRPr lang="en-US"/>
        </a:p>
      </dgm:t>
    </dgm:pt>
    <dgm:pt modelId="{D435D35E-4392-4744-B49D-DC21CE0A455F}" type="sibTrans" cxnId="{6BFEB5F5-34AB-4C3A-B88D-594C4723B176}">
      <dgm:prSet/>
      <dgm:spPr/>
      <dgm:t>
        <a:bodyPr/>
        <a:lstStyle/>
        <a:p>
          <a:endParaRPr lang="en-US"/>
        </a:p>
      </dgm:t>
    </dgm:pt>
    <dgm:pt modelId="{3A3FDD78-8238-4A29-87AF-587D04975B14}">
      <dgm:prSet custT="1"/>
      <dgm:spPr/>
      <dgm:t>
        <a:bodyPr/>
        <a:lstStyle/>
        <a:p>
          <a:pPr>
            <a:buFont typeface="Arial" panose="020B0604020202020204" pitchFamily="34" charset="0"/>
            <a:buChar char="•"/>
          </a:pPr>
          <a:r>
            <a:rPr lang="en-US" sz="2000" b="0" i="0"/>
            <a:t>Reporting Package includes: </a:t>
          </a:r>
        </a:p>
      </dgm:t>
    </dgm:pt>
    <dgm:pt modelId="{1EC2238C-686E-438A-903B-F9A42BE11178}" type="parTrans" cxnId="{81E6F17C-C838-417C-9A7B-C7CC35827561}">
      <dgm:prSet/>
      <dgm:spPr/>
      <dgm:t>
        <a:bodyPr/>
        <a:lstStyle/>
        <a:p>
          <a:endParaRPr lang="en-US"/>
        </a:p>
      </dgm:t>
    </dgm:pt>
    <dgm:pt modelId="{0733733B-879C-4F39-8A63-026080BF8A40}" type="sibTrans" cxnId="{81E6F17C-C838-417C-9A7B-C7CC35827561}">
      <dgm:prSet/>
      <dgm:spPr/>
      <dgm:t>
        <a:bodyPr/>
        <a:lstStyle/>
        <a:p>
          <a:endParaRPr lang="en-US"/>
        </a:p>
      </dgm:t>
    </dgm:pt>
    <dgm:pt modelId="{5619E249-8583-4190-95BF-47A26B8742E1}">
      <dgm:prSet custT="1"/>
      <dgm:spPr/>
      <dgm:t>
        <a:bodyPr/>
        <a:lstStyle/>
        <a:p>
          <a:pPr>
            <a:buFont typeface="Arial" panose="020B0604020202020204" pitchFamily="34" charset="0"/>
            <a:buChar char="•"/>
          </a:pPr>
          <a:r>
            <a:rPr lang="en-US" sz="1600" b="0" i="0"/>
            <a:t>Recipient’s financial statements</a:t>
          </a:r>
        </a:p>
      </dgm:t>
    </dgm:pt>
    <dgm:pt modelId="{D3970102-952C-4C4A-ADAA-B58D72ED124C}" type="parTrans" cxnId="{385B3E03-0E7C-48D7-9EDA-AB4F687708EF}">
      <dgm:prSet/>
      <dgm:spPr/>
      <dgm:t>
        <a:bodyPr/>
        <a:lstStyle/>
        <a:p>
          <a:endParaRPr lang="en-US"/>
        </a:p>
      </dgm:t>
    </dgm:pt>
    <dgm:pt modelId="{1E168E8A-A71F-4ACB-A1DF-D8E5B2509550}" type="sibTrans" cxnId="{385B3E03-0E7C-48D7-9EDA-AB4F687708EF}">
      <dgm:prSet/>
      <dgm:spPr/>
      <dgm:t>
        <a:bodyPr/>
        <a:lstStyle/>
        <a:p>
          <a:endParaRPr lang="en-US"/>
        </a:p>
      </dgm:t>
    </dgm:pt>
    <dgm:pt modelId="{EA3FB4C7-3757-4280-B83B-3DFB70B4340F}">
      <dgm:prSet custT="1"/>
      <dgm:spPr/>
      <dgm:t>
        <a:bodyPr/>
        <a:lstStyle/>
        <a:p>
          <a:pPr>
            <a:buFont typeface="Arial" panose="020B0604020202020204" pitchFamily="34" charset="0"/>
            <a:buChar char="•"/>
          </a:pPr>
          <a:r>
            <a:rPr lang="en-US" sz="1600" b="0" i="0"/>
            <a:t>Schedule of Expenditures of Federal Awards (SEFA)</a:t>
          </a:r>
        </a:p>
      </dgm:t>
    </dgm:pt>
    <dgm:pt modelId="{5E209654-A672-4265-AFA6-E36511D44502}" type="parTrans" cxnId="{890C8A14-60E2-4ED5-A4AE-2D3F53B123BB}">
      <dgm:prSet/>
      <dgm:spPr/>
      <dgm:t>
        <a:bodyPr/>
        <a:lstStyle/>
        <a:p>
          <a:endParaRPr lang="en-US"/>
        </a:p>
      </dgm:t>
    </dgm:pt>
    <dgm:pt modelId="{5123DB6B-CCFC-46E7-9924-B0B7AAB29487}" type="sibTrans" cxnId="{890C8A14-60E2-4ED5-A4AE-2D3F53B123BB}">
      <dgm:prSet/>
      <dgm:spPr/>
      <dgm:t>
        <a:bodyPr/>
        <a:lstStyle/>
        <a:p>
          <a:endParaRPr lang="en-US"/>
        </a:p>
      </dgm:t>
    </dgm:pt>
    <dgm:pt modelId="{8BF69E20-4508-4A0C-ACA3-CEDAEF7EFD3F}">
      <dgm:prSet custT="1"/>
      <dgm:spPr/>
      <dgm:t>
        <a:bodyPr/>
        <a:lstStyle/>
        <a:p>
          <a:pPr>
            <a:buFont typeface="Arial" panose="020B0604020202020204" pitchFamily="34" charset="0"/>
            <a:buChar char="•"/>
          </a:pPr>
          <a:r>
            <a:rPr lang="en-US" sz="1600" b="0" i="0"/>
            <a:t>Schedule of Findings and Questioned Costs</a:t>
          </a:r>
        </a:p>
      </dgm:t>
    </dgm:pt>
    <dgm:pt modelId="{5218F3C7-76F6-42FA-94DF-D24D80A41633}" type="parTrans" cxnId="{E83B4CD3-FB4E-45E1-BAA4-8D698755C354}">
      <dgm:prSet/>
      <dgm:spPr/>
      <dgm:t>
        <a:bodyPr/>
        <a:lstStyle/>
        <a:p>
          <a:endParaRPr lang="en-US"/>
        </a:p>
      </dgm:t>
    </dgm:pt>
    <dgm:pt modelId="{1C1036F7-C5FB-43E1-BFD2-B125F1C90011}" type="sibTrans" cxnId="{E83B4CD3-FB4E-45E1-BAA4-8D698755C354}">
      <dgm:prSet/>
      <dgm:spPr/>
      <dgm:t>
        <a:bodyPr/>
        <a:lstStyle/>
        <a:p>
          <a:endParaRPr lang="en-US"/>
        </a:p>
      </dgm:t>
    </dgm:pt>
    <dgm:pt modelId="{70D16D86-9D5F-4092-BC3D-A2E7EA450251}">
      <dgm:prSet custT="1"/>
      <dgm:spPr/>
      <dgm:t>
        <a:bodyPr/>
        <a:lstStyle/>
        <a:p>
          <a:pPr>
            <a:buFont typeface="Arial" panose="020B0604020202020204" pitchFamily="34" charset="0"/>
            <a:buChar char="•"/>
          </a:pPr>
          <a:r>
            <a:rPr lang="en-US" sz="1600" b="0" i="0"/>
            <a:t>Schedule of prior audit findings</a:t>
          </a:r>
        </a:p>
      </dgm:t>
    </dgm:pt>
    <dgm:pt modelId="{19215F02-2AEB-415F-B805-B68673FBAEA3}" type="parTrans" cxnId="{24134366-DDB3-4D54-91A3-34DB0EF9AB6D}">
      <dgm:prSet/>
      <dgm:spPr/>
      <dgm:t>
        <a:bodyPr/>
        <a:lstStyle/>
        <a:p>
          <a:endParaRPr lang="en-US"/>
        </a:p>
      </dgm:t>
    </dgm:pt>
    <dgm:pt modelId="{C3E4DA46-056D-4935-8FCF-723A92C6C43D}" type="sibTrans" cxnId="{24134366-DDB3-4D54-91A3-34DB0EF9AB6D}">
      <dgm:prSet/>
      <dgm:spPr/>
      <dgm:t>
        <a:bodyPr/>
        <a:lstStyle/>
        <a:p>
          <a:endParaRPr lang="en-US"/>
        </a:p>
      </dgm:t>
    </dgm:pt>
    <dgm:pt modelId="{AAA912B9-4CA2-491D-88F5-C780A328BDDC}">
      <dgm:prSet custT="1"/>
      <dgm:spPr/>
      <dgm:t>
        <a:bodyPr/>
        <a:lstStyle/>
        <a:p>
          <a:pPr>
            <a:buFont typeface="Arial" panose="020B0604020202020204" pitchFamily="34" charset="0"/>
            <a:buChar char="•"/>
          </a:pPr>
          <a:r>
            <a:rPr lang="en-US" sz="1600" b="0" i="0"/>
            <a:t>Any pertinent supplemental information</a:t>
          </a:r>
          <a:br>
            <a:rPr lang="en-US" sz="1600" b="0" i="0"/>
          </a:br>
          <a:r>
            <a:rPr lang="en-US" sz="1600" b="0" i="0"/>
            <a:t> </a:t>
          </a:r>
        </a:p>
      </dgm:t>
    </dgm:pt>
    <dgm:pt modelId="{909B8DA8-AFC3-4B78-B32F-CC65019D3478}" type="parTrans" cxnId="{0CBD7757-A3FE-4FD7-90B4-97DF4960CFF3}">
      <dgm:prSet/>
      <dgm:spPr/>
      <dgm:t>
        <a:bodyPr/>
        <a:lstStyle/>
        <a:p>
          <a:endParaRPr lang="en-US"/>
        </a:p>
      </dgm:t>
    </dgm:pt>
    <dgm:pt modelId="{67AACB35-0A12-4C5A-BD98-8A92D45B5785}" type="sibTrans" cxnId="{0CBD7757-A3FE-4FD7-90B4-97DF4960CFF3}">
      <dgm:prSet/>
      <dgm:spPr/>
      <dgm:t>
        <a:bodyPr/>
        <a:lstStyle/>
        <a:p>
          <a:endParaRPr lang="en-US"/>
        </a:p>
      </dgm:t>
    </dgm:pt>
    <dgm:pt modelId="{7D7992D2-DE1E-498A-8594-8590A7F8A156}">
      <dgm:prSet custT="1"/>
      <dgm:spPr/>
      <dgm:t>
        <a:bodyPr/>
        <a:lstStyle/>
        <a:p>
          <a:pPr>
            <a:buFont typeface="Arial" panose="020B0604020202020204" pitchFamily="34" charset="0"/>
            <a:buChar char="•"/>
          </a:pPr>
          <a:r>
            <a:rPr lang="en-US" sz="1600" b="0" i="0"/>
            <a:t>All final reports</a:t>
          </a:r>
        </a:p>
      </dgm:t>
    </dgm:pt>
    <dgm:pt modelId="{6F70AC33-2CD6-455B-8710-459A57451701}" type="parTrans" cxnId="{C6987F10-889F-4407-8FCA-A3F7B3C4FBDB}">
      <dgm:prSet/>
      <dgm:spPr/>
      <dgm:t>
        <a:bodyPr/>
        <a:lstStyle/>
        <a:p>
          <a:endParaRPr lang="en-US"/>
        </a:p>
      </dgm:t>
    </dgm:pt>
    <dgm:pt modelId="{39D8AD4F-3C67-4D95-8C64-7699096829C6}" type="sibTrans" cxnId="{C6987F10-889F-4407-8FCA-A3F7B3C4FBDB}">
      <dgm:prSet/>
      <dgm:spPr/>
      <dgm:t>
        <a:bodyPr/>
        <a:lstStyle/>
        <a:p>
          <a:endParaRPr lang="en-US"/>
        </a:p>
      </dgm:t>
    </dgm:pt>
    <dgm:pt modelId="{0EC66725-FC58-4C18-9AF5-28D631509659}">
      <dgm:prSet phldrT="[Text]" custT="1"/>
      <dgm:spPr>
        <a:solidFill>
          <a:schemeClr val="accent1">
            <a:lumMod val="60000"/>
            <a:lumOff val="40000"/>
          </a:schemeClr>
        </a:solidFill>
      </dgm:spPr>
      <dgm:t>
        <a:bodyPr/>
        <a:lstStyle/>
        <a:p>
          <a:pPr>
            <a:buNone/>
          </a:pPr>
          <a:r>
            <a:rPr lang="en-US" sz="1800" b="0" i="0"/>
            <a:t>Upon completion of the Single Audit, the following documents must be prepared by the non-federal entity and submitted to the Federal Audit Clearinghouse:</a:t>
          </a:r>
          <a:endParaRPr lang="en-US" sz="1800"/>
        </a:p>
      </dgm:t>
    </dgm:pt>
    <dgm:pt modelId="{E92F9675-C8E1-4628-B00E-1E7F796DAC17}" type="parTrans" cxnId="{6F104A6C-2125-4A5B-9084-F4314FA2669D}">
      <dgm:prSet/>
      <dgm:spPr/>
      <dgm:t>
        <a:bodyPr/>
        <a:lstStyle/>
        <a:p>
          <a:endParaRPr lang="en-US"/>
        </a:p>
      </dgm:t>
    </dgm:pt>
    <dgm:pt modelId="{87453F0B-8FDD-401B-AEAD-86CCB5CA6489}" type="sibTrans" cxnId="{6F104A6C-2125-4A5B-9084-F4314FA2669D}">
      <dgm:prSet/>
      <dgm:spPr/>
      <dgm:t>
        <a:bodyPr/>
        <a:lstStyle/>
        <a:p>
          <a:endParaRPr lang="en-US"/>
        </a:p>
      </dgm:t>
    </dgm:pt>
    <dgm:pt modelId="{DCB44303-5DB2-4CC8-9DEC-04B6F5567276}" type="pres">
      <dgm:prSet presAssocID="{272371AF-A5D3-4A2B-BF5B-5D7C8532825D}" presName="Name0" presStyleCnt="0">
        <dgm:presLayoutVars>
          <dgm:dir/>
          <dgm:resizeHandles val="exact"/>
        </dgm:presLayoutVars>
      </dgm:prSet>
      <dgm:spPr/>
    </dgm:pt>
    <dgm:pt modelId="{4823B8D3-A40F-45FC-9B9E-CB25ABC6DB83}" type="pres">
      <dgm:prSet presAssocID="{9F3114B7-4CAF-4DC9-B184-2087BCEA9549}" presName="node" presStyleLbl="node1" presStyleIdx="0" presStyleCnt="11">
        <dgm:presLayoutVars>
          <dgm:bulletEnabled val="1"/>
        </dgm:presLayoutVars>
      </dgm:prSet>
      <dgm:spPr/>
    </dgm:pt>
    <dgm:pt modelId="{CBF09E18-058D-432D-8CF2-724FCEC32509}" type="pres">
      <dgm:prSet presAssocID="{AB2AD17C-2F91-44AE-ABF6-A2D832F22462}" presName="sibTrans" presStyleLbl="sibTrans1D1" presStyleIdx="0" presStyleCnt="10"/>
      <dgm:spPr/>
    </dgm:pt>
    <dgm:pt modelId="{0B0E3272-BF9E-49B8-B49E-95E7331D98A3}" type="pres">
      <dgm:prSet presAssocID="{AB2AD17C-2F91-44AE-ABF6-A2D832F22462}" presName="connectorText" presStyleLbl="sibTrans1D1" presStyleIdx="0" presStyleCnt="10"/>
      <dgm:spPr/>
    </dgm:pt>
    <dgm:pt modelId="{B0CBF665-6F7A-4986-B7FD-01BFBF39A3D1}" type="pres">
      <dgm:prSet presAssocID="{9A3DD4E6-9C6A-4899-8B1D-8B711BDA59B0}" presName="node" presStyleLbl="node1" presStyleIdx="1" presStyleCnt="11">
        <dgm:presLayoutVars>
          <dgm:bulletEnabled val="1"/>
        </dgm:presLayoutVars>
      </dgm:prSet>
      <dgm:spPr/>
    </dgm:pt>
    <dgm:pt modelId="{FBDB9B1D-9D3D-46BF-8E90-F15C13ABBF57}" type="pres">
      <dgm:prSet presAssocID="{63BA171C-CF97-4F05-B2B3-E6C8A4329A7C}" presName="sibTrans" presStyleLbl="sibTrans1D1" presStyleIdx="1" presStyleCnt="10"/>
      <dgm:spPr/>
    </dgm:pt>
    <dgm:pt modelId="{EE13BA12-E887-4D10-939E-8D66C1824B7A}" type="pres">
      <dgm:prSet presAssocID="{63BA171C-CF97-4F05-B2B3-E6C8A4329A7C}" presName="connectorText" presStyleLbl="sibTrans1D1" presStyleIdx="1" presStyleCnt="10"/>
      <dgm:spPr/>
    </dgm:pt>
    <dgm:pt modelId="{355E9F26-C433-4443-940E-FD5625BBA5DE}" type="pres">
      <dgm:prSet presAssocID="{B1BAA70C-E310-4440-9EEB-598A56DEEF09}" presName="node" presStyleLbl="node1" presStyleIdx="2" presStyleCnt="11">
        <dgm:presLayoutVars>
          <dgm:bulletEnabled val="1"/>
        </dgm:presLayoutVars>
      </dgm:prSet>
      <dgm:spPr/>
    </dgm:pt>
    <dgm:pt modelId="{1ABE5F9E-9191-45C2-B370-4B95DA21B067}" type="pres">
      <dgm:prSet presAssocID="{F486961C-D834-45C4-BB6F-591B67E18FED}" presName="sibTrans" presStyleLbl="sibTrans1D1" presStyleIdx="2" presStyleCnt="10"/>
      <dgm:spPr/>
    </dgm:pt>
    <dgm:pt modelId="{34165F33-88FF-462E-A1F6-F2E1A471F0C7}" type="pres">
      <dgm:prSet presAssocID="{F486961C-D834-45C4-BB6F-591B67E18FED}" presName="connectorText" presStyleLbl="sibTrans1D1" presStyleIdx="2" presStyleCnt="10"/>
      <dgm:spPr/>
    </dgm:pt>
    <dgm:pt modelId="{2F9BC9B7-8EE8-42CE-9F6A-6B1320E1E6FC}" type="pres">
      <dgm:prSet presAssocID="{F71A9CC0-584D-416F-B1E0-FB535DCDA112}" presName="node" presStyleLbl="node1" presStyleIdx="3" presStyleCnt="11">
        <dgm:presLayoutVars>
          <dgm:bulletEnabled val="1"/>
        </dgm:presLayoutVars>
      </dgm:prSet>
      <dgm:spPr/>
    </dgm:pt>
    <dgm:pt modelId="{0A38D7C1-A30B-4A16-B19A-7CF8A0270C08}" type="pres">
      <dgm:prSet presAssocID="{DE6B0485-1712-4861-ABB6-2DDAC7D79A71}" presName="sibTrans" presStyleLbl="sibTrans1D1" presStyleIdx="3" presStyleCnt="10"/>
      <dgm:spPr/>
    </dgm:pt>
    <dgm:pt modelId="{333323FD-9F4A-4A8F-9CFC-30E4698DBB2F}" type="pres">
      <dgm:prSet presAssocID="{DE6B0485-1712-4861-ABB6-2DDAC7D79A71}" presName="connectorText" presStyleLbl="sibTrans1D1" presStyleIdx="3" presStyleCnt="10"/>
      <dgm:spPr/>
    </dgm:pt>
    <dgm:pt modelId="{7383409C-CF11-483E-B73F-CF57EEFBF283}" type="pres">
      <dgm:prSet presAssocID="{2A093739-B045-465C-BA1D-6705AC5EB806}" presName="node" presStyleLbl="node1" presStyleIdx="4" presStyleCnt="11">
        <dgm:presLayoutVars>
          <dgm:bulletEnabled val="1"/>
        </dgm:presLayoutVars>
      </dgm:prSet>
      <dgm:spPr/>
    </dgm:pt>
    <dgm:pt modelId="{A652FDFA-4E80-40B1-A2A0-5C39F4C42D58}" type="pres">
      <dgm:prSet presAssocID="{1154D7F6-25EF-4A53-BB22-878C4EEF550E}" presName="sibTrans" presStyleLbl="sibTrans1D1" presStyleIdx="4" presStyleCnt="10"/>
      <dgm:spPr/>
    </dgm:pt>
    <dgm:pt modelId="{3C9320B2-5527-41E6-B1DD-6EAAC8836857}" type="pres">
      <dgm:prSet presAssocID="{1154D7F6-25EF-4A53-BB22-878C4EEF550E}" presName="connectorText" presStyleLbl="sibTrans1D1" presStyleIdx="4" presStyleCnt="10"/>
      <dgm:spPr/>
    </dgm:pt>
    <dgm:pt modelId="{9D9B83D7-943A-4055-96D0-5CA5F689A870}" type="pres">
      <dgm:prSet presAssocID="{F47FF494-473A-4539-A9F2-2556D4206C26}" presName="node" presStyleLbl="node1" presStyleIdx="5" presStyleCnt="11">
        <dgm:presLayoutVars>
          <dgm:bulletEnabled val="1"/>
        </dgm:presLayoutVars>
      </dgm:prSet>
      <dgm:spPr/>
    </dgm:pt>
    <dgm:pt modelId="{C738E189-2781-4E52-A35A-559FC8849093}" type="pres">
      <dgm:prSet presAssocID="{F2F6D6FE-F76C-433E-847B-C3778F5A8625}" presName="sibTrans" presStyleLbl="sibTrans1D1" presStyleIdx="5" presStyleCnt="10"/>
      <dgm:spPr/>
    </dgm:pt>
    <dgm:pt modelId="{6937D58E-0471-41EA-B7DA-BACDD3DE6E96}" type="pres">
      <dgm:prSet presAssocID="{F2F6D6FE-F76C-433E-847B-C3778F5A8625}" presName="connectorText" presStyleLbl="sibTrans1D1" presStyleIdx="5" presStyleCnt="10"/>
      <dgm:spPr/>
    </dgm:pt>
    <dgm:pt modelId="{5CD1DA31-9092-44A2-B48F-6CFD6BD34344}" type="pres">
      <dgm:prSet presAssocID="{6D81CE5B-F822-491E-BF2A-68D97859EF65}" presName="node" presStyleLbl="node1" presStyleIdx="6" presStyleCnt="11">
        <dgm:presLayoutVars>
          <dgm:bulletEnabled val="1"/>
        </dgm:presLayoutVars>
      </dgm:prSet>
      <dgm:spPr/>
    </dgm:pt>
    <dgm:pt modelId="{5B8E8100-F08D-4734-8212-B02F4BFBECE2}" type="pres">
      <dgm:prSet presAssocID="{A269715E-AC4B-40EB-A1DA-5281E7DF854C}" presName="sibTrans" presStyleLbl="sibTrans1D1" presStyleIdx="6" presStyleCnt="10"/>
      <dgm:spPr/>
    </dgm:pt>
    <dgm:pt modelId="{23FABC18-C8EB-41BE-BB97-A43C9DE86D54}" type="pres">
      <dgm:prSet presAssocID="{A269715E-AC4B-40EB-A1DA-5281E7DF854C}" presName="connectorText" presStyleLbl="sibTrans1D1" presStyleIdx="6" presStyleCnt="10"/>
      <dgm:spPr/>
    </dgm:pt>
    <dgm:pt modelId="{64E17037-43E8-422D-9439-F57FD1D74ABD}" type="pres">
      <dgm:prSet presAssocID="{E57355A0-47C1-4354-8C6A-C32972079476}" presName="node" presStyleLbl="node1" presStyleIdx="7" presStyleCnt="11">
        <dgm:presLayoutVars>
          <dgm:bulletEnabled val="1"/>
        </dgm:presLayoutVars>
      </dgm:prSet>
      <dgm:spPr/>
    </dgm:pt>
    <dgm:pt modelId="{26F3204C-76BF-4F29-9360-9CF5F42A01F5}" type="pres">
      <dgm:prSet presAssocID="{00273077-0F83-4472-A6A2-F6B5C5B760BC}" presName="sibTrans" presStyleLbl="sibTrans1D1" presStyleIdx="7" presStyleCnt="10"/>
      <dgm:spPr/>
    </dgm:pt>
    <dgm:pt modelId="{4A189437-FAEE-40C6-8DB1-CA4E84B56D6C}" type="pres">
      <dgm:prSet presAssocID="{00273077-0F83-4472-A6A2-F6B5C5B760BC}" presName="connectorText" presStyleLbl="sibTrans1D1" presStyleIdx="7" presStyleCnt="10"/>
      <dgm:spPr/>
    </dgm:pt>
    <dgm:pt modelId="{BC941715-2456-495B-8AAB-319D233A7B4C}" type="pres">
      <dgm:prSet presAssocID="{0EC66725-FC58-4C18-9AF5-28D631509659}" presName="node" presStyleLbl="node1" presStyleIdx="8" presStyleCnt="11">
        <dgm:presLayoutVars>
          <dgm:bulletEnabled val="1"/>
        </dgm:presLayoutVars>
      </dgm:prSet>
      <dgm:spPr/>
    </dgm:pt>
    <dgm:pt modelId="{9B8DE174-1EAE-4575-A62A-99F4DEB23BF4}" type="pres">
      <dgm:prSet presAssocID="{87453F0B-8FDD-401B-AEAD-86CCB5CA6489}" presName="sibTrans" presStyleLbl="sibTrans1D1" presStyleIdx="8" presStyleCnt="10"/>
      <dgm:spPr/>
    </dgm:pt>
    <dgm:pt modelId="{887B4403-BABD-4FDE-A504-699CBF6AA546}" type="pres">
      <dgm:prSet presAssocID="{87453F0B-8FDD-401B-AEAD-86CCB5CA6489}" presName="connectorText" presStyleLbl="sibTrans1D1" presStyleIdx="8" presStyleCnt="10"/>
      <dgm:spPr/>
    </dgm:pt>
    <dgm:pt modelId="{6345664D-6BA2-4C6C-9F2E-96708F926F45}" type="pres">
      <dgm:prSet presAssocID="{83E0B97C-D22B-4564-8E48-D3891527A795}" presName="node" presStyleLbl="node1" presStyleIdx="9" presStyleCnt="11">
        <dgm:presLayoutVars>
          <dgm:bulletEnabled val="1"/>
        </dgm:presLayoutVars>
      </dgm:prSet>
      <dgm:spPr/>
    </dgm:pt>
    <dgm:pt modelId="{B5F91053-90D6-43D3-9866-94B3BA9E266B}" type="pres">
      <dgm:prSet presAssocID="{314DEF9C-0F45-4F2C-A2C6-16013D62A389}" presName="sibTrans" presStyleLbl="sibTrans1D1" presStyleIdx="9" presStyleCnt="10"/>
      <dgm:spPr/>
    </dgm:pt>
    <dgm:pt modelId="{9624B430-3FB9-4928-9B5C-34EC9B5E3EC7}" type="pres">
      <dgm:prSet presAssocID="{314DEF9C-0F45-4F2C-A2C6-16013D62A389}" presName="connectorText" presStyleLbl="sibTrans1D1" presStyleIdx="9" presStyleCnt="10"/>
      <dgm:spPr/>
    </dgm:pt>
    <dgm:pt modelId="{3E15ECEA-BABB-4156-AB7D-63D818DD9AE3}" type="pres">
      <dgm:prSet presAssocID="{3A3FDD78-8238-4A29-87AF-587D04975B14}" presName="node" presStyleLbl="node1" presStyleIdx="10" presStyleCnt="11">
        <dgm:presLayoutVars>
          <dgm:bulletEnabled val="1"/>
        </dgm:presLayoutVars>
      </dgm:prSet>
      <dgm:spPr/>
    </dgm:pt>
  </dgm:ptLst>
  <dgm:cxnLst>
    <dgm:cxn modelId="{385B3E03-0E7C-48D7-9EDA-AB4F687708EF}" srcId="{3A3FDD78-8238-4A29-87AF-587D04975B14}" destId="{5619E249-8583-4190-95BF-47A26B8742E1}" srcOrd="1" destOrd="0" parTransId="{D3970102-952C-4C4A-ADAA-B58D72ED124C}" sibTransId="{1E168E8A-A71F-4ACB-A1DF-D8E5B2509550}"/>
    <dgm:cxn modelId="{996BEB0A-C700-404B-B357-96E451CF5ECE}" type="presOf" srcId="{00273077-0F83-4472-A6A2-F6B5C5B760BC}" destId="{26F3204C-76BF-4F29-9360-9CF5F42A01F5}" srcOrd="0" destOrd="0" presId="urn:microsoft.com/office/officeart/2005/8/layout/bProcess3"/>
    <dgm:cxn modelId="{C6987F10-889F-4407-8FCA-A3F7B3C4FBDB}" srcId="{3A3FDD78-8238-4A29-87AF-587D04975B14}" destId="{7D7992D2-DE1E-498A-8594-8590A7F8A156}" srcOrd="0" destOrd="0" parTransId="{6F70AC33-2CD6-455B-8710-459A57451701}" sibTransId="{39D8AD4F-3C67-4D95-8C64-7699096829C6}"/>
    <dgm:cxn modelId="{6FDC9013-DCB2-4835-9429-C4913A43E37C}" type="presOf" srcId="{F71A9CC0-584D-416F-B1E0-FB535DCDA112}" destId="{2F9BC9B7-8EE8-42CE-9F6A-6B1320E1E6FC}" srcOrd="0" destOrd="0" presId="urn:microsoft.com/office/officeart/2005/8/layout/bProcess3"/>
    <dgm:cxn modelId="{890C8A14-60E2-4ED5-A4AE-2D3F53B123BB}" srcId="{3A3FDD78-8238-4A29-87AF-587D04975B14}" destId="{EA3FB4C7-3757-4280-B83B-3DFB70B4340F}" srcOrd="2" destOrd="0" parTransId="{5E209654-A672-4265-AFA6-E36511D44502}" sibTransId="{5123DB6B-CCFC-46E7-9924-B0B7AAB29487}"/>
    <dgm:cxn modelId="{EAA8A824-B15F-415C-8E17-26CA8FA410D2}" type="presOf" srcId="{83E0B97C-D22B-4564-8E48-D3891527A795}" destId="{6345664D-6BA2-4C6C-9F2E-96708F926F45}" srcOrd="0" destOrd="0" presId="urn:microsoft.com/office/officeart/2005/8/layout/bProcess3"/>
    <dgm:cxn modelId="{1F60652D-E503-47B3-AD7A-8493045BEABB}" type="presOf" srcId="{9A3DD4E6-9C6A-4899-8B1D-8B711BDA59B0}" destId="{B0CBF665-6F7A-4986-B7FD-01BFBF39A3D1}" srcOrd="0" destOrd="0" presId="urn:microsoft.com/office/officeart/2005/8/layout/bProcess3"/>
    <dgm:cxn modelId="{95D46F39-B86D-406C-ABF8-13CA226AE85B}" type="presOf" srcId="{AB2AD17C-2F91-44AE-ABF6-A2D832F22462}" destId="{0B0E3272-BF9E-49B8-B49E-95E7331D98A3}" srcOrd="1" destOrd="0" presId="urn:microsoft.com/office/officeart/2005/8/layout/bProcess3"/>
    <dgm:cxn modelId="{B8F3433D-10DC-4DB7-95DB-819A9646B227}" type="presOf" srcId="{63BA171C-CF97-4F05-B2B3-E6C8A4329A7C}" destId="{EE13BA12-E887-4D10-939E-8D66C1824B7A}" srcOrd="1" destOrd="0" presId="urn:microsoft.com/office/officeart/2005/8/layout/bProcess3"/>
    <dgm:cxn modelId="{0B602061-2173-4A8A-BC93-8AFC666B727E}" type="presOf" srcId="{1154D7F6-25EF-4A53-BB22-878C4EEF550E}" destId="{3C9320B2-5527-41E6-B1DD-6EAAC8836857}" srcOrd="1" destOrd="0" presId="urn:microsoft.com/office/officeart/2005/8/layout/bProcess3"/>
    <dgm:cxn modelId="{9A90F143-3F4A-4B59-88AA-D7B8DF80CB9E}" srcId="{272371AF-A5D3-4A2B-BF5B-5D7C8532825D}" destId="{2A093739-B045-465C-BA1D-6705AC5EB806}" srcOrd="4" destOrd="0" parTransId="{1A535BB1-D3F5-49D6-8ADB-787A5AFAAFE8}" sibTransId="{1154D7F6-25EF-4A53-BB22-878C4EEF550E}"/>
    <dgm:cxn modelId="{B7208445-3E0D-4898-9752-ADDA7273A67A}" srcId="{272371AF-A5D3-4A2B-BF5B-5D7C8532825D}" destId="{F47FF494-473A-4539-A9F2-2556D4206C26}" srcOrd="5" destOrd="0" parTransId="{79CED4E5-DBCD-46C9-8084-10463FCE6354}" sibTransId="{F2F6D6FE-F76C-433E-847B-C3778F5A8625}"/>
    <dgm:cxn modelId="{24134366-DDB3-4D54-91A3-34DB0EF9AB6D}" srcId="{3A3FDD78-8238-4A29-87AF-587D04975B14}" destId="{70D16D86-9D5F-4092-BC3D-A2E7EA450251}" srcOrd="4" destOrd="0" parTransId="{19215F02-2AEB-415F-B805-B68673FBAEA3}" sibTransId="{C3E4DA46-056D-4935-8FCF-723A92C6C43D}"/>
    <dgm:cxn modelId="{F62DDC4A-C7E0-49E7-9AA1-A082FE460709}" type="presOf" srcId="{5619E249-8583-4190-95BF-47A26B8742E1}" destId="{3E15ECEA-BABB-4156-AB7D-63D818DD9AE3}" srcOrd="0" destOrd="2" presId="urn:microsoft.com/office/officeart/2005/8/layout/bProcess3"/>
    <dgm:cxn modelId="{85575A4B-557F-4700-BF78-141E219530D5}" type="presOf" srcId="{F486961C-D834-45C4-BB6F-591B67E18FED}" destId="{1ABE5F9E-9191-45C2-B370-4B95DA21B067}" srcOrd="0" destOrd="0" presId="urn:microsoft.com/office/officeart/2005/8/layout/bProcess3"/>
    <dgm:cxn modelId="{3823BD4B-F8C3-41DF-8E14-BF3C9B75A7B2}" type="presOf" srcId="{314DEF9C-0F45-4F2C-A2C6-16013D62A389}" destId="{9624B430-3FB9-4928-9B5C-34EC9B5E3EC7}" srcOrd="1" destOrd="0" presId="urn:microsoft.com/office/officeart/2005/8/layout/bProcess3"/>
    <dgm:cxn modelId="{6F104A6C-2125-4A5B-9084-F4314FA2669D}" srcId="{272371AF-A5D3-4A2B-BF5B-5D7C8532825D}" destId="{0EC66725-FC58-4C18-9AF5-28D631509659}" srcOrd="8" destOrd="0" parTransId="{E92F9675-C8E1-4628-B00E-1E7F796DAC17}" sibTransId="{87453F0B-8FDD-401B-AEAD-86CCB5CA6489}"/>
    <dgm:cxn modelId="{2CF0264D-BEF8-47B1-8DB9-CCE4A7A98487}" srcId="{272371AF-A5D3-4A2B-BF5B-5D7C8532825D}" destId="{9F3114B7-4CAF-4DC9-B184-2087BCEA9549}" srcOrd="0" destOrd="0" parTransId="{5E193373-627D-47F5-8E76-BC6CB7B4FF46}" sibTransId="{AB2AD17C-2F91-44AE-ABF6-A2D832F22462}"/>
    <dgm:cxn modelId="{4ECF3250-EA17-442A-947A-80D12F6CC9D0}" type="presOf" srcId="{E57355A0-47C1-4354-8C6A-C32972079476}" destId="{64E17037-43E8-422D-9439-F57FD1D74ABD}" srcOrd="0" destOrd="0" presId="urn:microsoft.com/office/officeart/2005/8/layout/bProcess3"/>
    <dgm:cxn modelId="{C4C1D273-A2F5-49E1-91FA-3F16CB910414}" type="presOf" srcId="{2A093739-B045-465C-BA1D-6705AC5EB806}" destId="{7383409C-CF11-483E-B73F-CF57EEFBF283}" srcOrd="0" destOrd="0" presId="urn:microsoft.com/office/officeart/2005/8/layout/bProcess3"/>
    <dgm:cxn modelId="{AF4B8E56-5BCF-4500-B5C3-65238C6D8BF5}" type="presOf" srcId="{3A3FDD78-8238-4A29-87AF-587D04975B14}" destId="{3E15ECEA-BABB-4156-AB7D-63D818DD9AE3}" srcOrd="0" destOrd="0" presId="urn:microsoft.com/office/officeart/2005/8/layout/bProcess3"/>
    <dgm:cxn modelId="{0CBD7757-A3FE-4FD7-90B4-97DF4960CFF3}" srcId="{3A3FDD78-8238-4A29-87AF-587D04975B14}" destId="{AAA912B9-4CA2-491D-88F5-C780A328BDDC}" srcOrd="5" destOrd="0" parTransId="{909B8DA8-AFC3-4B78-B32F-CC65019D3478}" sibTransId="{67AACB35-0A12-4C5A-BD98-8A92D45B5785}"/>
    <dgm:cxn modelId="{4243D077-83C6-424A-A3F6-4D0E311C5208}" type="presOf" srcId="{DE6B0485-1712-4861-ABB6-2DDAC7D79A71}" destId="{0A38D7C1-A30B-4A16-B19A-7CF8A0270C08}" srcOrd="0" destOrd="0" presId="urn:microsoft.com/office/officeart/2005/8/layout/bProcess3"/>
    <dgm:cxn modelId="{5955FA7B-96FE-4B31-A9E1-BF89447DEF2B}" type="presOf" srcId="{A269715E-AC4B-40EB-A1DA-5281E7DF854C}" destId="{5B8E8100-F08D-4734-8212-B02F4BFBECE2}" srcOrd="0" destOrd="0" presId="urn:microsoft.com/office/officeart/2005/8/layout/bProcess3"/>
    <dgm:cxn modelId="{81E6F17C-C838-417C-9A7B-C7CC35827561}" srcId="{272371AF-A5D3-4A2B-BF5B-5D7C8532825D}" destId="{3A3FDD78-8238-4A29-87AF-587D04975B14}" srcOrd="10" destOrd="0" parTransId="{1EC2238C-686E-438A-903B-F9A42BE11178}" sibTransId="{0733733B-879C-4F39-8A63-026080BF8A40}"/>
    <dgm:cxn modelId="{7F25DA80-7D11-483A-B78F-42ACD07EDF4B}" type="presOf" srcId="{AB2AD17C-2F91-44AE-ABF6-A2D832F22462}" destId="{CBF09E18-058D-432D-8CF2-724FCEC32509}" srcOrd="0" destOrd="0" presId="urn:microsoft.com/office/officeart/2005/8/layout/bProcess3"/>
    <dgm:cxn modelId="{BAA6F780-52B7-4786-B062-089DAD18CF53}" srcId="{272371AF-A5D3-4A2B-BF5B-5D7C8532825D}" destId="{E57355A0-47C1-4354-8C6A-C32972079476}" srcOrd="7" destOrd="0" parTransId="{D77DB155-CE85-49ED-B8F2-69D8D78B5435}" sibTransId="{00273077-0F83-4472-A6A2-F6B5C5B760BC}"/>
    <dgm:cxn modelId="{23E0F888-C073-48B8-8CDC-F65637309B18}" type="presOf" srcId="{DE6B0485-1712-4861-ABB6-2DDAC7D79A71}" destId="{333323FD-9F4A-4A8F-9CFC-30E4698DBB2F}" srcOrd="1" destOrd="0" presId="urn:microsoft.com/office/officeart/2005/8/layout/bProcess3"/>
    <dgm:cxn modelId="{F8CBEA8E-C6F3-4F29-B188-5845124AED1F}" type="presOf" srcId="{87453F0B-8FDD-401B-AEAD-86CCB5CA6489}" destId="{887B4403-BABD-4FDE-A504-699CBF6AA546}" srcOrd="1" destOrd="0" presId="urn:microsoft.com/office/officeart/2005/8/layout/bProcess3"/>
    <dgm:cxn modelId="{4940F599-99AB-4F22-B054-FCD8266F3337}" srcId="{272371AF-A5D3-4A2B-BF5B-5D7C8532825D}" destId="{9A3DD4E6-9C6A-4899-8B1D-8B711BDA59B0}" srcOrd="1" destOrd="0" parTransId="{D488E89A-4280-4C88-A3C9-E658F1591192}" sibTransId="{63BA171C-CF97-4F05-B2B3-E6C8A4329A7C}"/>
    <dgm:cxn modelId="{089F979B-CAF8-4DA3-9E3F-28EF7CFCCB41}" type="presOf" srcId="{B1BAA70C-E310-4440-9EEB-598A56DEEF09}" destId="{355E9F26-C433-4443-940E-FD5625BBA5DE}" srcOrd="0" destOrd="0" presId="urn:microsoft.com/office/officeart/2005/8/layout/bProcess3"/>
    <dgm:cxn modelId="{0B0E4EA0-F534-43FB-9266-CCD6E7A183FB}" type="presOf" srcId="{272371AF-A5D3-4A2B-BF5B-5D7C8532825D}" destId="{DCB44303-5DB2-4CC8-9DEC-04B6F5567276}" srcOrd="0" destOrd="0" presId="urn:microsoft.com/office/officeart/2005/8/layout/bProcess3"/>
    <dgm:cxn modelId="{E7325BA7-BA03-425F-BA95-166C860CD7A8}" type="presOf" srcId="{F47FF494-473A-4539-A9F2-2556D4206C26}" destId="{9D9B83D7-943A-4055-96D0-5CA5F689A870}" srcOrd="0" destOrd="0" presId="urn:microsoft.com/office/officeart/2005/8/layout/bProcess3"/>
    <dgm:cxn modelId="{808397A7-2C43-4083-A3C8-C60CE236690D}" type="presOf" srcId="{63BA171C-CF97-4F05-B2B3-E6C8A4329A7C}" destId="{FBDB9B1D-9D3D-46BF-8E90-F15C13ABBF57}" srcOrd="0" destOrd="0" presId="urn:microsoft.com/office/officeart/2005/8/layout/bProcess3"/>
    <dgm:cxn modelId="{AAD301AA-CDD2-40E5-A5AE-CB381ABD8034}" type="presOf" srcId="{7D7992D2-DE1E-498A-8594-8590A7F8A156}" destId="{3E15ECEA-BABB-4156-AB7D-63D818DD9AE3}" srcOrd="0" destOrd="1" presId="urn:microsoft.com/office/officeart/2005/8/layout/bProcess3"/>
    <dgm:cxn modelId="{177B71AD-5A8B-4E31-A31C-2B667DA87410}" srcId="{83E0B97C-D22B-4564-8E48-D3891527A795}" destId="{73CF8343-5852-430D-95D0-464F7AB943D6}" srcOrd="0" destOrd="0" parTransId="{0FE17671-EB72-4346-8177-028365DE7B9D}" sibTransId="{156CBFC1-A61A-4927-838A-F530D3F1B0AE}"/>
    <dgm:cxn modelId="{A72C8FB0-8063-43A5-BD72-77C2DF68BF67}" type="presOf" srcId="{00273077-0F83-4472-A6A2-F6B5C5B760BC}" destId="{4A189437-FAEE-40C6-8DB1-CA4E84B56D6C}" srcOrd="1" destOrd="0" presId="urn:microsoft.com/office/officeart/2005/8/layout/bProcess3"/>
    <dgm:cxn modelId="{5E410FB4-FF45-4D02-ADB8-1DF9B4EC93FD}" type="presOf" srcId="{0EC66725-FC58-4C18-9AF5-28D631509659}" destId="{BC941715-2456-495B-8AAB-319D233A7B4C}" srcOrd="0" destOrd="0" presId="urn:microsoft.com/office/officeart/2005/8/layout/bProcess3"/>
    <dgm:cxn modelId="{A2FF9FB4-5652-4339-9CDC-E1D259446588}" type="presOf" srcId="{EA3FB4C7-3757-4280-B83B-3DFB70B4340F}" destId="{3E15ECEA-BABB-4156-AB7D-63D818DD9AE3}" srcOrd="0" destOrd="3" presId="urn:microsoft.com/office/officeart/2005/8/layout/bProcess3"/>
    <dgm:cxn modelId="{F2A0FCBB-F21D-4C9D-A1D7-6134B95D01D6}" type="presOf" srcId="{F486961C-D834-45C4-BB6F-591B67E18FED}" destId="{34165F33-88FF-462E-A1F6-F2E1A471F0C7}" srcOrd="1" destOrd="0" presId="urn:microsoft.com/office/officeart/2005/8/layout/bProcess3"/>
    <dgm:cxn modelId="{F4E767BC-330C-442E-84EC-1F3C7DB703A4}" type="presOf" srcId="{8BF69E20-4508-4A0C-ACA3-CEDAEF7EFD3F}" destId="{3E15ECEA-BABB-4156-AB7D-63D818DD9AE3}" srcOrd="0" destOrd="4" presId="urn:microsoft.com/office/officeart/2005/8/layout/bProcess3"/>
    <dgm:cxn modelId="{218C70BC-B184-40D0-8BAB-84DBBB92B1CC}" type="presOf" srcId="{F2F6D6FE-F76C-433E-847B-C3778F5A8625}" destId="{C738E189-2781-4E52-A35A-559FC8849093}" srcOrd="0" destOrd="0" presId="urn:microsoft.com/office/officeart/2005/8/layout/bProcess3"/>
    <dgm:cxn modelId="{CC837BBC-99E7-478A-ACC9-9AB0D3B404FA}" type="presOf" srcId="{9F3114B7-4CAF-4DC9-B184-2087BCEA9549}" destId="{4823B8D3-A40F-45FC-9B9E-CB25ABC6DB83}" srcOrd="0" destOrd="0" presId="urn:microsoft.com/office/officeart/2005/8/layout/bProcess3"/>
    <dgm:cxn modelId="{E835B9C4-43EA-46F0-B601-FB047BA3BADD}" type="presOf" srcId="{937B7A15-299D-446F-96EC-9BAF6EE73C4E}" destId="{6345664D-6BA2-4C6C-9F2E-96708F926F45}" srcOrd="0" destOrd="2" presId="urn:microsoft.com/office/officeart/2005/8/layout/bProcess3"/>
    <dgm:cxn modelId="{004E1AC6-CE63-4115-80F9-2CF28D83FDB7}" type="presOf" srcId="{87453F0B-8FDD-401B-AEAD-86CCB5CA6489}" destId="{9B8DE174-1EAE-4575-A62A-99F4DEB23BF4}" srcOrd="0" destOrd="0" presId="urn:microsoft.com/office/officeart/2005/8/layout/bProcess3"/>
    <dgm:cxn modelId="{1FAE71C9-50C7-48BF-B2C4-BE82E6A3D2D8}" srcId="{272371AF-A5D3-4A2B-BF5B-5D7C8532825D}" destId="{83E0B97C-D22B-4564-8E48-D3891527A795}" srcOrd="9" destOrd="0" parTransId="{AD2979BF-F96A-4372-BDD0-BDCD23AD1337}" sibTransId="{314DEF9C-0F45-4F2C-A2C6-16013D62A389}"/>
    <dgm:cxn modelId="{931B3ECA-5FFE-44CA-9346-3BEFC9A30462}" type="presOf" srcId="{314DEF9C-0F45-4F2C-A2C6-16013D62A389}" destId="{B5F91053-90D6-43D3-9866-94B3BA9E266B}" srcOrd="0" destOrd="0" presId="urn:microsoft.com/office/officeart/2005/8/layout/bProcess3"/>
    <dgm:cxn modelId="{6785D2CF-D7B2-454A-AE5C-3EFDB8393F7D}" srcId="{272371AF-A5D3-4A2B-BF5B-5D7C8532825D}" destId="{B1BAA70C-E310-4440-9EEB-598A56DEEF09}" srcOrd="2" destOrd="0" parTransId="{D0317BFD-A820-4414-9D46-7C0590FCB286}" sibTransId="{F486961C-D834-45C4-BB6F-591B67E18FED}"/>
    <dgm:cxn modelId="{E83B4CD3-FB4E-45E1-BAA4-8D698755C354}" srcId="{3A3FDD78-8238-4A29-87AF-587D04975B14}" destId="{8BF69E20-4508-4A0C-ACA3-CEDAEF7EFD3F}" srcOrd="3" destOrd="0" parTransId="{5218F3C7-76F6-42FA-94DF-D24D80A41633}" sibTransId="{1C1036F7-C5FB-43E1-BFD2-B125F1C90011}"/>
    <dgm:cxn modelId="{E35006D9-E9A8-4752-9CD3-F23AC41030F6}" srcId="{272371AF-A5D3-4A2B-BF5B-5D7C8532825D}" destId="{F71A9CC0-584D-416F-B1E0-FB535DCDA112}" srcOrd="3" destOrd="0" parTransId="{C7BA1A89-A2A2-47C2-92A1-D34D5A537BC6}" sibTransId="{DE6B0485-1712-4861-ABB6-2DDAC7D79A71}"/>
    <dgm:cxn modelId="{A2D04FE5-BD37-4971-939A-DE13F9942BA3}" type="presOf" srcId="{A269715E-AC4B-40EB-A1DA-5281E7DF854C}" destId="{23FABC18-C8EB-41BE-BB97-A43C9DE86D54}" srcOrd="1" destOrd="0" presId="urn:microsoft.com/office/officeart/2005/8/layout/bProcess3"/>
    <dgm:cxn modelId="{AE36A3E6-154E-4C12-94BA-0E1D711B9BF8}" srcId="{272371AF-A5D3-4A2B-BF5B-5D7C8532825D}" destId="{6D81CE5B-F822-491E-BF2A-68D97859EF65}" srcOrd="6" destOrd="0" parTransId="{3F81A9EF-73B1-4970-B0E7-8C3C731BF932}" sibTransId="{A269715E-AC4B-40EB-A1DA-5281E7DF854C}"/>
    <dgm:cxn modelId="{62773FE9-5C30-4B3F-855A-9CD549E9211E}" type="presOf" srcId="{AAA912B9-4CA2-491D-88F5-C780A328BDDC}" destId="{3E15ECEA-BABB-4156-AB7D-63D818DD9AE3}" srcOrd="0" destOrd="6" presId="urn:microsoft.com/office/officeart/2005/8/layout/bProcess3"/>
    <dgm:cxn modelId="{4FA7F1EB-52FC-4F3B-9B42-F331265D5DF8}" type="presOf" srcId="{6D81CE5B-F822-491E-BF2A-68D97859EF65}" destId="{5CD1DA31-9092-44A2-B48F-6CFD6BD34344}" srcOrd="0" destOrd="0" presId="urn:microsoft.com/office/officeart/2005/8/layout/bProcess3"/>
    <dgm:cxn modelId="{6BFEB5F5-34AB-4C3A-B88D-594C4723B176}" srcId="{83E0B97C-D22B-4564-8E48-D3891527A795}" destId="{937B7A15-299D-446F-96EC-9BAF6EE73C4E}" srcOrd="1" destOrd="0" parTransId="{0241C316-FFC5-40BD-B67C-83348752E9D0}" sibTransId="{D435D35E-4392-4744-B49D-DC21CE0A455F}"/>
    <dgm:cxn modelId="{725313FB-4BDD-4B99-8F80-0415D8ADCC4A}" type="presOf" srcId="{F2F6D6FE-F76C-433E-847B-C3778F5A8625}" destId="{6937D58E-0471-41EA-B7DA-BACDD3DE6E96}" srcOrd="1" destOrd="0" presId="urn:microsoft.com/office/officeart/2005/8/layout/bProcess3"/>
    <dgm:cxn modelId="{830A0DFD-DC61-41B9-A124-6AB5D8D4C2DC}" type="presOf" srcId="{70D16D86-9D5F-4092-BC3D-A2E7EA450251}" destId="{3E15ECEA-BABB-4156-AB7D-63D818DD9AE3}" srcOrd="0" destOrd="5" presId="urn:microsoft.com/office/officeart/2005/8/layout/bProcess3"/>
    <dgm:cxn modelId="{8DBEB8FD-7B78-4A37-97AA-DB1380458873}" type="presOf" srcId="{1154D7F6-25EF-4A53-BB22-878C4EEF550E}" destId="{A652FDFA-4E80-40B1-A2A0-5C39F4C42D58}" srcOrd="0" destOrd="0" presId="urn:microsoft.com/office/officeart/2005/8/layout/bProcess3"/>
    <dgm:cxn modelId="{F454E3FE-3A16-4CC9-A14F-B9996255E0F9}" type="presOf" srcId="{73CF8343-5852-430D-95D0-464F7AB943D6}" destId="{6345664D-6BA2-4C6C-9F2E-96708F926F45}" srcOrd="0" destOrd="1" presId="urn:microsoft.com/office/officeart/2005/8/layout/bProcess3"/>
    <dgm:cxn modelId="{33E7535B-28E1-4CFF-878D-1E05A9EF2F3E}" type="presParOf" srcId="{DCB44303-5DB2-4CC8-9DEC-04B6F5567276}" destId="{4823B8D3-A40F-45FC-9B9E-CB25ABC6DB83}" srcOrd="0" destOrd="0" presId="urn:microsoft.com/office/officeart/2005/8/layout/bProcess3"/>
    <dgm:cxn modelId="{CEA5A8DE-BE0F-48E3-BE7E-DCF86DA2B4D7}" type="presParOf" srcId="{DCB44303-5DB2-4CC8-9DEC-04B6F5567276}" destId="{CBF09E18-058D-432D-8CF2-724FCEC32509}" srcOrd="1" destOrd="0" presId="urn:microsoft.com/office/officeart/2005/8/layout/bProcess3"/>
    <dgm:cxn modelId="{0E106356-CE63-4B5C-95A8-5DB434CE18A1}" type="presParOf" srcId="{CBF09E18-058D-432D-8CF2-724FCEC32509}" destId="{0B0E3272-BF9E-49B8-B49E-95E7331D98A3}" srcOrd="0" destOrd="0" presId="urn:microsoft.com/office/officeart/2005/8/layout/bProcess3"/>
    <dgm:cxn modelId="{28E32390-DF68-4946-8843-AB3C9165C9B0}" type="presParOf" srcId="{DCB44303-5DB2-4CC8-9DEC-04B6F5567276}" destId="{B0CBF665-6F7A-4986-B7FD-01BFBF39A3D1}" srcOrd="2" destOrd="0" presId="urn:microsoft.com/office/officeart/2005/8/layout/bProcess3"/>
    <dgm:cxn modelId="{E3D6597E-9985-4CD1-B06C-A69CD0B95B44}" type="presParOf" srcId="{DCB44303-5DB2-4CC8-9DEC-04B6F5567276}" destId="{FBDB9B1D-9D3D-46BF-8E90-F15C13ABBF57}" srcOrd="3" destOrd="0" presId="urn:microsoft.com/office/officeart/2005/8/layout/bProcess3"/>
    <dgm:cxn modelId="{BF591FBC-9C36-4779-A0E8-09D33170CB87}" type="presParOf" srcId="{FBDB9B1D-9D3D-46BF-8E90-F15C13ABBF57}" destId="{EE13BA12-E887-4D10-939E-8D66C1824B7A}" srcOrd="0" destOrd="0" presId="urn:microsoft.com/office/officeart/2005/8/layout/bProcess3"/>
    <dgm:cxn modelId="{3A453A36-DA15-426A-AE57-9C7C902274F8}" type="presParOf" srcId="{DCB44303-5DB2-4CC8-9DEC-04B6F5567276}" destId="{355E9F26-C433-4443-940E-FD5625BBA5DE}" srcOrd="4" destOrd="0" presId="urn:microsoft.com/office/officeart/2005/8/layout/bProcess3"/>
    <dgm:cxn modelId="{476398CB-A99C-48B3-AA89-7F8BA0023227}" type="presParOf" srcId="{DCB44303-5DB2-4CC8-9DEC-04B6F5567276}" destId="{1ABE5F9E-9191-45C2-B370-4B95DA21B067}" srcOrd="5" destOrd="0" presId="urn:microsoft.com/office/officeart/2005/8/layout/bProcess3"/>
    <dgm:cxn modelId="{A6F7D722-B712-4BB0-A2B3-DE7CC337C34E}" type="presParOf" srcId="{1ABE5F9E-9191-45C2-B370-4B95DA21B067}" destId="{34165F33-88FF-462E-A1F6-F2E1A471F0C7}" srcOrd="0" destOrd="0" presId="urn:microsoft.com/office/officeart/2005/8/layout/bProcess3"/>
    <dgm:cxn modelId="{81050128-52C5-4F8D-B89F-95C4F27F1840}" type="presParOf" srcId="{DCB44303-5DB2-4CC8-9DEC-04B6F5567276}" destId="{2F9BC9B7-8EE8-42CE-9F6A-6B1320E1E6FC}" srcOrd="6" destOrd="0" presId="urn:microsoft.com/office/officeart/2005/8/layout/bProcess3"/>
    <dgm:cxn modelId="{5E02243A-0E41-4926-A9E1-317E12469731}" type="presParOf" srcId="{DCB44303-5DB2-4CC8-9DEC-04B6F5567276}" destId="{0A38D7C1-A30B-4A16-B19A-7CF8A0270C08}" srcOrd="7" destOrd="0" presId="urn:microsoft.com/office/officeart/2005/8/layout/bProcess3"/>
    <dgm:cxn modelId="{E2C549C3-173F-4B95-A1FE-A4B0BC7140E8}" type="presParOf" srcId="{0A38D7C1-A30B-4A16-B19A-7CF8A0270C08}" destId="{333323FD-9F4A-4A8F-9CFC-30E4698DBB2F}" srcOrd="0" destOrd="0" presId="urn:microsoft.com/office/officeart/2005/8/layout/bProcess3"/>
    <dgm:cxn modelId="{2518D2BC-1BCA-4FBB-85EB-F4A61A548B24}" type="presParOf" srcId="{DCB44303-5DB2-4CC8-9DEC-04B6F5567276}" destId="{7383409C-CF11-483E-B73F-CF57EEFBF283}" srcOrd="8" destOrd="0" presId="urn:microsoft.com/office/officeart/2005/8/layout/bProcess3"/>
    <dgm:cxn modelId="{3044C871-23D5-4A85-A6A7-22FB1CFA03DB}" type="presParOf" srcId="{DCB44303-5DB2-4CC8-9DEC-04B6F5567276}" destId="{A652FDFA-4E80-40B1-A2A0-5C39F4C42D58}" srcOrd="9" destOrd="0" presId="urn:microsoft.com/office/officeart/2005/8/layout/bProcess3"/>
    <dgm:cxn modelId="{0CAC9710-ABED-4899-AA1B-C86F9E83F57C}" type="presParOf" srcId="{A652FDFA-4E80-40B1-A2A0-5C39F4C42D58}" destId="{3C9320B2-5527-41E6-B1DD-6EAAC8836857}" srcOrd="0" destOrd="0" presId="urn:microsoft.com/office/officeart/2005/8/layout/bProcess3"/>
    <dgm:cxn modelId="{3CAF7451-DF07-4D5A-9661-FB34A9A5F060}" type="presParOf" srcId="{DCB44303-5DB2-4CC8-9DEC-04B6F5567276}" destId="{9D9B83D7-943A-4055-96D0-5CA5F689A870}" srcOrd="10" destOrd="0" presId="urn:microsoft.com/office/officeart/2005/8/layout/bProcess3"/>
    <dgm:cxn modelId="{1D690588-7714-40AB-B20E-C34E91D1E8FB}" type="presParOf" srcId="{DCB44303-5DB2-4CC8-9DEC-04B6F5567276}" destId="{C738E189-2781-4E52-A35A-559FC8849093}" srcOrd="11" destOrd="0" presId="urn:microsoft.com/office/officeart/2005/8/layout/bProcess3"/>
    <dgm:cxn modelId="{2AD083B9-5978-4CC6-A3D1-3BB423FC3A6E}" type="presParOf" srcId="{C738E189-2781-4E52-A35A-559FC8849093}" destId="{6937D58E-0471-41EA-B7DA-BACDD3DE6E96}" srcOrd="0" destOrd="0" presId="urn:microsoft.com/office/officeart/2005/8/layout/bProcess3"/>
    <dgm:cxn modelId="{CE8E37D7-03C6-4CA2-9AC6-79D25988BFEA}" type="presParOf" srcId="{DCB44303-5DB2-4CC8-9DEC-04B6F5567276}" destId="{5CD1DA31-9092-44A2-B48F-6CFD6BD34344}" srcOrd="12" destOrd="0" presId="urn:microsoft.com/office/officeart/2005/8/layout/bProcess3"/>
    <dgm:cxn modelId="{4241D2BD-CF6B-4F17-A971-307387038860}" type="presParOf" srcId="{DCB44303-5DB2-4CC8-9DEC-04B6F5567276}" destId="{5B8E8100-F08D-4734-8212-B02F4BFBECE2}" srcOrd="13" destOrd="0" presId="urn:microsoft.com/office/officeart/2005/8/layout/bProcess3"/>
    <dgm:cxn modelId="{7B33D6D4-CD63-421C-A71B-596E99360312}" type="presParOf" srcId="{5B8E8100-F08D-4734-8212-B02F4BFBECE2}" destId="{23FABC18-C8EB-41BE-BB97-A43C9DE86D54}" srcOrd="0" destOrd="0" presId="urn:microsoft.com/office/officeart/2005/8/layout/bProcess3"/>
    <dgm:cxn modelId="{19FA11ED-B2E7-43B8-888F-5DB65B823F1E}" type="presParOf" srcId="{DCB44303-5DB2-4CC8-9DEC-04B6F5567276}" destId="{64E17037-43E8-422D-9439-F57FD1D74ABD}" srcOrd="14" destOrd="0" presId="urn:microsoft.com/office/officeart/2005/8/layout/bProcess3"/>
    <dgm:cxn modelId="{929A81D2-38C2-4818-9F96-A5741BEB0555}" type="presParOf" srcId="{DCB44303-5DB2-4CC8-9DEC-04B6F5567276}" destId="{26F3204C-76BF-4F29-9360-9CF5F42A01F5}" srcOrd="15" destOrd="0" presId="urn:microsoft.com/office/officeart/2005/8/layout/bProcess3"/>
    <dgm:cxn modelId="{1905C419-76BE-402F-92BF-466EC18F379C}" type="presParOf" srcId="{26F3204C-76BF-4F29-9360-9CF5F42A01F5}" destId="{4A189437-FAEE-40C6-8DB1-CA4E84B56D6C}" srcOrd="0" destOrd="0" presId="urn:microsoft.com/office/officeart/2005/8/layout/bProcess3"/>
    <dgm:cxn modelId="{DEFA4617-5E03-4E79-952D-7798AF88F7EE}" type="presParOf" srcId="{DCB44303-5DB2-4CC8-9DEC-04B6F5567276}" destId="{BC941715-2456-495B-8AAB-319D233A7B4C}" srcOrd="16" destOrd="0" presId="urn:microsoft.com/office/officeart/2005/8/layout/bProcess3"/>
    <dgm:cxn modelId="{73E949B8-CB9F-4E96-97F5-2D8E5F2F6791}" type="presParOf" srcId="{DCB44303-5DB2-4CC8-9DEC-04B6F5567276}" destId="{9B8DE174-1EAE-4575-A62A-99F4DEB23BF4}" srcOrd="17" destOrd="0" presId="urn:microsoft.com/office/officeart/2005/8/layout/bProcess3"/>
    <dgm:cxn modelId="{2B5A387D-FC5F-4882-A76D-5BE652114B8D}" type="presParOf" srcId="{9B8DE174-1EAE-4575-A62A-99F4DEB23BF4}" destId="{887B4403-BABD-4FDE-A504-699CBF6AA546}" srcOrd="0" destOrd="0" presId="urn:microsoft.com/office/officeart/2005/8/layout/bProcess3"/>
    <dgm:cxn modelId="{76DF1200-0066-4E24-80BF-E9681059826B}" type="presParOf" srcId="{DCB44303-5DB2-4CC8-9DEC-04B6F5567276}" destId="{6345664D-6BA2-4C6C-9F2E-96708F926F45}" srcOrd="18" destOrd="0" presId="urn:microsoft.com/office/officeart/2005/8/layout/bProcess3"/>
    <dgm:cxn modelId="{0CF8CA51-5C37-4F89-AF6D-1E27C53021FA}" type="presParOf" srcId="{DCB44303-5DB2-4CC8-9DEC-04B6F5567276}" destId="{B5F91053-90D6-43D3-9866-94B3BA9E266B}" srcOrd="19" destOrd="0" presId="urn:microsoft.com/office/officeart/2005/8/layout/bProcess3"/>
    <dgm:cxn modelId="{7F77110D-8B1F-483A-B9CB-EB65FD469155}" type="presParOf" srcId="{B5F91053-90D6-43D3-9866-94B3BA9E266B}" destId="{9624B430-3FB9-4928-9B5C-34EC9B5E3EC7}" srcOrd="0" destOrd="0" presId="urn:microsoft.com/office/officeart/2005/8/layout/bProcess3"/>
    <dgm:cxn modelId="{FB7B3993-1349-4354-AABA-E0AD2820FD12}" type="presParOf" srcId="{DCB44303-5DB2-4CC8-9DEC-04B6F5567276}" destId="{3E15ECEA-BABB-4156-AB7D-63D818DD9AE3}" srcOrd="20" destOrd="0" presId="urn:microsoft.com/office/officeart/2005/8/layout/bProcess3"/>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272371AF-A5D3-4A2B-BF5B-5D7C8532825D}" type="doc">
      <dgm:prSet loTypeId="urn:microsoft.com/office/officeart/2005/8/layout/bProcess3" loCatId="process" qsTypeId="urn:microsoft.com/office/officeart/2005/8/quickstyle/simple1#3" qsCatId="simple" csTypeId="urn:microsoft.com/office/officeart/2005/8/colors/accent1_2#3" csCatId="accent1" phldr="1"/>
      <dgm:spPr/>
      <dgm:t>
        <a:bodyPr/>
        <a:lstStyle/>
        <a:p>
          <a:endParaRPr lang="en-US"/>
        </a:p>
      </dgm:t>
    </dgm:pt>
    <dgm:pt modelId="{9F3114B7-4CAF-4DC9-B184-2087BCEA9549}">
      <dgm:prSet custT="1"/>
      <dgm:spPr/>
      <dgm:t>
        <a:bodyPr/>
        <a:lstStyle/>
        <a:p>
          <a:pPr>
            <a:buFont typeface="Arial" panose="020B0604020202020204" pitchFamily="34" charset="0"/>
            <a:buChar char="•"/>
          </a:pPr>
          <a:r>
            <a:rPr lang="en-US" sz="2400" b="0" i="0"/>
            <a:t>Schedule and notify of desk review. The notice should include a description of the desk review purpose and process.</a:t>
          </a:r>
        </a:p>
      </dgm:t>
    </dgm:pt>
    <dgm:pt modelId="{AB2AD17C-2F91-44AE-ABF6-A2D832F22462}" type="sibTrans" cxnId="{2CF0264D-BEF8-47B1-8DB9-CCE4A7A98487}">
      <dgm:prSet/>
      <dgm:spPr/>
      <dgm:t>
        <a:bodyPr/>
        <a:lstStyle/>
        <a:p>
          <a:endParaRPr lang="en-US"/>
        </a:p>
      </dgm:t>
    </dgm:pt>
    <dgm:pt modelId="{5E193373-627D-47F5-8E76-BC6CB7B4FF46}" type="parTrans" cxnId="{2CF0264D-BEF8-47B1-8DB9-CCE4A7A98487}">
      <dgm:prSet/>
      <dgm:spPr/>
      <dgm:t>
        <a:bodyPr/>
        <a:lstStyle/>
        <a:p>
          <a:endParaRPr lang="en-US"/>
        </a:p>
      </dgm:t>
    </dgm:pt>
    <dgm:pt modelId="{DBF35FE0-F9BB-4D13-9DAD-6884DC5B4BFC}">
      <dgm:prSet custT="1"/>
      <dgm:spPr/>
      <dgm:t>
        <a:bodyPr/>
        <a:lstStyle/>
        <a:p>
          <a:pPr>
            <a:buFont typeface="Arial" panose="020B0604020202020204" pitchFamily="34" charset="0"/>
            <a:buChar char="•"/>
          </a:pPr>
          <a:r>
            <a:rPr lang="en-US" sz="3000" b="0" i="0"/>
            <a:t>request and collate documentation</a:t>
          </a:r>
        </a:p>
      </dgm:t>
    </dgm:pt>
    <dgm:pt modelId="{9B2EAA44-8ECB-4E57-BD4B-FE78DB8DDAC9}" type="parTrans" cxnId="{95E6D1B8-0441-437F-B732-EF24BDFEA276}">
      <dgm:prSet/>
      <dgm:spPr/>
      <dgm:t>
        <a:bodyPr/>
        <a:lstStyle/>
        <a:p>
          <a:endParaRPr lang="en-US"/>
        </a:p>
      </dgm:t>
    </dgm:pt>
    <dgm:pt modelId="{658DE742-DDCC-4A11-8848-D7F91D0B209B}" type="sibTrans" cxnId="{95E6D1B8-0441-437F-B732-EF24BDFEA276}">
      <dgm:prSet/>
      <dgm:spPr/>
      <dgm:t>
        <a:bodyPr/>
        <a:lstStyle/>
        <a:p>
          <a:endParaRPr lang="en-US"/>
        </a:p>
      </dgm:t>
    </dgm:pt>
    <dgm:pt modelId="{74FCD421-3C69-4A46-8D44-A6F378B8BD68}">
      <dgm:prSet phldrT="[Text]"/>
      <dgm:spPr/>
      <dgm:t>
        <a:bodyPr/>
        <a:lstStyle/>
        <a:p>
          <a:r>
            <a:rPr lang="en-US"/>
            <a:t>analyze administration and financial information</a:t>
          </a:r>
        </a:p>
      </dgm:t>
    </dgm:pt>
    <dgm:pt modelId="{E4943C4A-B5BB-4A7D-BC0B-8C4937255544}" type="parTrans" cxnId="{DB1ABB8D-FC44-4E35-8756-034F1D5A7A6C}">
      <dgm:prSet/>
      <dgm:spPr/>
      <dgm:t>
        <a:bodyPr/>
        <a:lstStyle/>
        <a:p>
          <a:endParaRPr lang="en-US"/>
        </a:p>
      </dgm:t>
    </dgm:pt>
    <dgm:pt modelId="{DD2A71E4-718C-4C41-895C-E479624118A1}" type="sibTrans" cxnId="{DB1ABB8D-FC44-4E35-8756-034F1D5A7A6C}">
      <dgm:prSet/>
      <dgm:spPr/>
      <dgm:t>
        <a:bodyPr/>
        <a:lstStyle/>
        <a:p>
          <a:endParaRPr lang="en-US"/>
        </a:p>
      </dgm:t>
    </dgm:pt>
    <dgm:pt modelId="{AE763CD7-8094-408A-B2C7-8B926F9E7871}">
      <dgm:prSet phldrT="[Text]"/>
      <dgm:spPr/>
      <dgm:t>
        <a:bodyPr/>
        <a:lstStyle/>
        <a:p>
          <a:r>
            <a:rPr lang="en-US"/>
            <a:t>report results of desk review</a:t>
          </a:r>
        </a:p>
      </dgm:t>
    </dgm:pt>
    <dgm:pt modelId="{34C51F9B-6F5C-49F6-9276-FBE209D12EC5}" type="parTrans" cxnId="{76DD75AF-0E02-4BDE-B4AB-393C6D46EC62}">
      <dgm:prSet/>
      <dgm:spPr/>
      <dgm:t>
        <a:bodyPr/>
        <a:lstStyle/>
        <a:p>
          <a:endParaRPr lang="en-US"/>
        </a:p>
      </dgm:t>
    </dgm:pt>
    <dgm:pt modelId="{5FEA8EC2-C28D-4DD5-809E-E65D2617B3C9}" type="sibTrans" cxnId="{76DD75AF-0E02-4BDE-B4AB-393C6D46EC62}">
      <dgm:prSet/>
      <dgm:spPr/>
      <dgm:t>
        <a:bodyPr/>
        <a:lstStyle/>
        <a:p>
          <a:endParaRPr lang="en-US"/>
        </a:p>
      </dgm:t>
    </dgm:pt>
    <dgm:pt modelId="{DAA3CB1B-A02D-42AC-81FF-E11FF6EC6C40}">
      <dgm:prSet phldrT="[Text]"/>
      <dgm:spPr/>
      <dgm:t>
        <a:bodyPr/>
        <a:lstStyle/>
        <a:p>
          <a:r>
            <a:rPr lang="en-US"/>
            <a:t>plan corrective actions and follow-up</a:t>
          </a:r>
        </a:p>
      </dgm:t>
    </dgm:pt>
    <dgm:pt modelId="{2F8DE04E-9757-4B50-9B8C-5B6D7DA45A2C}" type="parTrans" cxnId="{E8823003-5D9E-42B2-9B56-B90C916DDBF8}">
      <dgm:prSet/>
      <dgm:spPr/>
      <dgm:t>
        <a:bodyPr/>
        <a:lstStyle/>
        <a:p>
          <a:endParaRPr lang="en-US"/>
        </a:p>
      </dgm:t>
    </dgm:pt>
    <dgm:pt modelId="{2EC17C1E-64A9-4668-BA1B-27F2D30D7565}" type="sibTrans" cxnId="{E8823003-5D9E-42B2-9B56-B90C916DDBF8}">
      <dgm:prSet/>
      <dgm:spPr/>
      <dgm:t>
        <a:bodyPr/>
        <a:lstStyle/>
        <a:p>
          <a:endParaRPr lang="en-US"/>
        </a:p>
      </dgm:t>
    </dgm:pt>
    <dgm:pt modelId="{6F69C560-9A82-4822-89DF-34676FAAF3F0}">
      <dgm:prSet phldrT="[Text]"/>
      <dgm:spPr/>
      <dgm:t>
        <a:bodyPr/>
        <a:lstStyle/>
        <a:p>
          <a:r>
            <a:rPr lang="en-US"/>
            <a:t>background</a:t>
          </a:r>
        </a:p>
      </dgm:t>
    </dgm:pt>
    <dgm:pt modelId="{A693ADA3-F273-4C0B-87BB-24B6D0516AD5}" type="parTrans" cxnId="{A001DE18-A27D-418D-8E7B-0DA040E33ECA}">
      <dgm:prSet/>
      <dgm:spPr/>
      <dgm:t>
        <a:bodyPr/>
        <a:lstStyle/>
        <a:p>
          <a:endParaRPr lang="en-US"/>
        </a:p>
      </dgm:t>
    </dgm:pt>
    <dgm:pt modelId="{A9FB0D2B-9741-4018-AB16-D681CA613DC8}" type="sibTrans" cxnId="{A001DE18-A27D-418D-8E7B-0DA040E33ECA}">
      <dgm:prSet/>
      <dgm:spPr/>
      <dgm:t>
        <a:bodyPr/>
        <a:lstStyle/>
        <a:p>
          <a:endParaRPr lang="en-US"/>
        </a:p>
      </dgm:t>
    </dgm:pt>
    <dgm:pt modelId="{275C0139-BA81-4158-8A65-FA90E5AA3CDF}">
      <dgm:prSet phldrT="[Text]"/>
      <dgm:spPr/>
      <dgm:t>
        <a:bodyPr/>
        <a:lstStyle/>
        <a:p>
          <a:r>
            <a:rPr lang="en-US"/>
            <a:t>purpose and scope </a:t>
          </a:r>
        </a:p>
      </dgm:t>
    </dgm:pt>
    <dgm:pt modelId="{72DC950A-B5DE-4FA6-80CB-6F42416EC14C}" type="parTrans" cxnId="{8B762CFA-6234-40ED-892D-8E779E0C4B5A}">
      <dgm:prSet/>
      <dgm:spPr/>
      <dgm:t>
        <a:bodyPr/>
        <a:lstStyle/>
        <a:p>
          <a:endParaRPr lang="en-US"/>
        </a:p>
      </dgm:t>
    </dgm:pt>
    <dgm:pt modelId="{0294D8CF-52B7-49E8-9C70-EA37820FA120}" type="sibTrans" cxnId="{8B762CFA-6234-40ED-892D-8E779E0C4B5A}">
      <dgm:prSet/>
      <dgm:spPr/>
      <dgm:t>
        <a:bodyPr/>
        <a:lstStyle/>
        <a:p>
          <a:endParaRPr lang="en-US"/>
        </a:p>
      </dgm:t>
    </dgm:pt>
    <dgm:pt modelId="{EE3C8863-5952-45F9-B5EE-5101AE6673E0}">
      <dgm:prSet phldrT="[Text]"/>
      <dgm:spPr/>
      <dgm:t>
        <a:bodyPr/>
        <a:lstStyle/>
        <a:p>
          <a:r>
            <a:rPr lang="en-US"/>
            <a:t>methodology</a:t>
          </a:r>
        </a:p>
      </dgm:t>
    </dgm:pt>
    <dgm:pt modelId="{A8DB37FD-C237-43BA-9A7C-F0ACDA50D7F6}" type="parTrans" cxnId="{5DDEC85E-85FD-405B-A588-F8ED1DC8C8E3}">
      <dgm:prSet/>
      <dgm:spPr/>
      <dgm:t>
        <a:bodyPr/>
        <a:lstStyle/>
        <a:p>
          <a:endParaRPr lang="en-US"/>
        </a:p>
      </dgm:t>
    </dgm:pt>
    <dgm:pt modelId="{83000014-95E5-43BA-A907-74AF22D03024}" type="sibTrans" cxnId="{5DDEC85E-85FD-405B-A588-F8ED1DC8C8E3}">
      <dgm:prSet/>
      <dgm:spPr/>
      <dgm:t>
        <a:bodyPr/>
        <a:lstStyle/>
        <a:p>
          <a:endParaRPr lang="en-US"/>
        </a:p>
      </dgm:t>
    </dgm:pt>
    <dgm:pt modelId="{429895CF-BE2C-4909-AD86-4E8C08361786}">
      <dgm:prSet phldrT="[Text]"/>
      <dgm:spPr/>
      <dgm:t>
        <a:bodyPr/>
        <a:lstStyle/>
        <a:p>
          <a:r>
            <a:rPr lang="en-US"/>
            <a:t>findings</a:t>
          </a:r>
        </a:p>
      </dgm:t>
    </dgm:pt>
    <dgm:pt modelId="{7BFA3082-6446-44E3-BBCD-B222F64E857E}" type="parTrans" cxnId="{CF6EF8B7-856F-4333-941E-55C5505D8679}">
      <dgm:prSet/>
      <dgm:spPr/>
      <dgm:t>
        <a:bodyPr/>
        <a:lstStyle/>
        <a:p>
          <a:endParaRPr lang="en-US"/>
        </a:p>
      </dgm:t>
    </dgm:pt>
    <dgm:pt modelId="{948D5CDA-5A07-46E8-B0AB-ADA3846B0947}" type="sibTrans" cxnId="{CF6EF8B7-856F-4333-941E-55C5505D8679}">
      <dgm:prSet/>
      <dgm:spPr/>
      <dgm:t>
        <a:bodyPr/>
        <a:lstStyle/>
        <a:p>
          <a:endParaRPr lang="en-US"/>
        </a:p>
      </dgm:t>
    </dgm:pt>
    <dgm:pt modelId="{D3BD4F87-CA4C-4E75-A477-FEF2E34F8961}">
      <dgm:prSet phldrT="[Text]"/>
      <dgm:spPr/>
      <dgm:t>
        <a:bodyPr/>
        <a:lstStyle/>
        <a:p>
          <a:r>
            <a:rPr lang="en-US"/>
            <a:t>recommended or required actions</a:t>
          </a:r>
        </a:p>
      </dgm:t>
    </dgm:pt>
    <dgm:pt modelId="{7F355500-7754-403D-9862-AA3A6661A23B}" type="parTrans" cxnId="{A385DF1E-BBB7-49D6-A29D-7AFDB4DA08FD}">
      <dgm:prSet/>
      <dgm:spPr/>
      <dgm:t>
        <a:bodyPr/>
        <a:lstStyle/>
        <a:p>
          <a:endParaRPr lang="en-US"/>
        </a:p>
      </dgm:t>
    </dgm:pt>
    <dgm:pt modelId="{13E31AE3-84FC-4E98-85A9-3E17A9A3FBCA}" type="sibTrans" cxnId="{A385DF1E-BBB7-49D6-A29D-7AFDB4DA08FD}">
      <dgm:prSet/>
      <dgm:spPr/>
      <dgm:t>
        <a:bodyPr/>
        <a:lstStyle/>
        <a:p>
          <a:endParaRPr lang="en-US"/>
        </a:p>
      </dgm:t>
    </dgm:pt>
    <dgm:pt modelId="{DCB44303-5DB2-4CC8-9DEC-04B6F5567276}" type="pres">
      <dgm:prSet presAssocID="{272371AF-A5D3-4A2B-BF5B-5D7C8532825D}" presName="Name0" presStyleCnt="0">
        <dgm:presLayoutVars>
          <dgm:dir/>
          <dgm:resizeHandles val="exact"/>
        </dgm:presLayoutVars>
      </dgm:prSet>
      <dgm:spPr/>
    </dgm:pt>
    <dgm:pt modelId="{4823B8D3-A40F-45FC-9B9E-CB25ABC6DB83}" type="pres">
      <dgm:prSet presAssocID="{9F3114B7-4CAF-4DC9-B184-2087BCEA9549}" presName="node" presStyleLbl="node1" presStyleIdx="0" presStyleCnt="5">
        <dgm:presLayoutVars>
          <dgm:bulletEnabled val="1"/>
        </dgm:presLayoutVars>
      </dgm:prSet>
      <dgm:spPr/>
    </dgm:pt>
    <dgm:pt modelId="{7C0A3563-277B-4B71-B92D-CD87AB143F40}" type="pres">
      <dgm:prSet presAssocID="{AB2AD17C-2F91-44AE-ABF6-A2D832F22462}" presName="sibTrans" presStyleLbl="sibTrans1D1" presStyleIdx="0" presStyleCnt="4"/>
      <dgm:spPr/>
    </dgm:pt>
    <dgm:pt modelId="{161948F1-F2FC-43C9-98E6-DBEDA6442C08}" type="pres">
      <dgm:prSet presAssocID="{AB2AD17C-2F91-44AE-ABF6-A2D832F22462}" presName="connectorText" presStyleLbl="sibTrans1D1" presStyleIdx="0" presStyleCnt="4"/>
      <dgm:spPr/>
    </dgm:pt>
    <dgm:pt modelId="{89C0824B-D543-4DFF-9378-5B0F01BF255D}" type="pres">
      <dgm:prSet presAssocID="{DBF35FE0-F9BB-4D13-9DAD-6884DC5B4BFC}" presName="node" presStyleLbl="node1" presStyleIdx="1" presStyleCnt="5">
        <dgm:presLayoutVars>
          <dgm:bulletEnabled val="1"/>
        </dgm:presLayoutVars>
      </dgm:prSet>
      <dgm:spPr/>
    </dgm:pt>
    <dgm:pt modelId="{6CCD0481-CE5D-4182-8F8B-A0365194E997}" type="pres">
      <dgm:prSet presAssocID="{658DE742-DDCC-4A11-8848-D7F91D0B209B}" presName="sibTrans" presStyleLbl="sibTrans1D1" presStyleIdx="1" presStyleCnt="4"/>
      <dgm:spPr/>
    </dgm:pt>
    <dgm:pt modelId="{E0B851E4-C37C-46BD-BACD-76C59C479401}" type="pres">
      <dgm:prSet presAssocID="{658DE742-DDCC-4A11-8848-D7F91D0B209B}" presName="connectorText" presStyleLbl="sibTrans1D1" presStyleIdx="1" presStyleCnt="4"/>
      <dgm:spPr/>
    </dgm:pt>
    <dgm:pt modelId="{DEEFD870-83AF-4FF1-87DE-50EA45C53A97}" type="pres">
      <dgm:prSet presAssocID="{74FCD421-3C69-4A46-8D44-A6F378B8BD68}" presName="node" presStyleLbl="node1" presStyleIdx="2" presStyleCnt="5">
        <dgm:presLayoutVars>
          <dgm:bulletEnabled val="1"/>
        </dgm:presLayoutVars>
      </dgm:prSet>
      <dgm:spPr/>
    </dgm:pt>
    <dgm:pt modelId="{F73F9ACF-7D97-49D0-BD1F-950CA76E0772}" type="pres">
      <dgm:prSet presAssocID="{DD2A71E4-718C-4C41-895C-E479624118A1}" presName="sibTrans" presStyleLbl="sibTrans1D1" presStyleIdx="2" presStyleCnt="4"/>
      <dgm:spPr/>
    </dgm:pt>
    <dgm:pt modelId="{9C85DC20-2FCD-424F-BAC0-3E7A8FAA5687}" type="pres">
      <dgm:prSet presAssocID="{DD2A71E4-718C-4C41-895C-E479624118A1}" presName="connectorText" presStyleLbl="sibTrans1D1" presStyleIdx="2" presStyleCnt="4"/>
      <dgm:spPr/>
    </dgm:pt>
    <dgm:pt modelId="{EE0C03F9-A0AA-4C7F-9784-D93E8B80BB7C}" type="pres">
      <dgm:prSet presAssocID="{AE763CD7-8094-408A-B2C7-8B926F9E7871}" presName="node" presStyleLbl="node1" presStyleIdx="3" presStyleCnt="5">
        <dgm:presLayoutVars>
          <dgm:bulletEnabled val="1"/>
        </dgm:presLayoutVars>
      </dgm:prSet>
      <dgm:spPr/>
    </dgm:pt>
    <dgm:pt modelId="{97CB2146-4958-4FED-9438-2733CF163C13}" type="pres">
      <dgm:prSet presAssocID="{5FEA8EC2-C28D-4DD5-809E-E65D2617B3C9}" presName="sibTrans" presStyleLbl="sibTrans1D1" presStyleIdx="3" presStyleCnt="4"/>
      <dgm:spPr/>
    </dgm:pt>
    <dgm:pt modelId="{38B38FA0-4713-477E-8EF7-E67BE3BF78CE}" type="pres">
      <dgm:prSet presAssocID="{5FEA8EC2-C28D-4DD5-809E-E65D2617B3C9}" presName="connectorText" presStyleLbl="sibTrans1D1" presStyleIdx="3" presStyleCnt="4"/>
      <dgm:spPr/>
    </dgm:pt>
    <dgm:pt modelId="{70CF4F2B-48D3-4CAB-BC5A-4BBA0E97CC29}" type="pres">
      <dgm:prSet presAssocID="{DAA3CB1B-A02D-42AC-81FF-E11FF6EC6C40}" presName="node" presStyleLbl="node1" presStyleIdx="4" presStyleCnt="5">
        <dgm:presLayoutVars>
          <dgm:bulletEnabled val="1"/>
        </dgm:presLayoutVars>
      </dgm:prSet>
      <dgm:spPr/>
    </dgm:pt>
  </dgm:ptLst>
  <dgm:cxnLst>
    <dgm:cxn modelId="{E8823003-5D9E-42B2-9B56-B90C916DDBF8}" srcId="{272371AF-A5D3-4A2B-BF5B-5D7C8532825D}" destId="{DAA3CB1B-A02D-42AC-81FF-E11FF6EC6C40}" srcOrd="4" destOrd="0" parTransId="{2F8DE04E-9757-4B50-9B8C-5B6D7DA45A2C}" sibTransId="{2EC17C1E-64A9-4668-BA1B-27F2D30D7565}"/>
    <dgm:cxn modelId="{A001DE18-A27D-418D-8E7B-0DA040E33ECA}" srcId="{AE763CD7-8094-408A-B2C7-8B926F9E7871}" destId="{6F69C560-9A82-4822-89DF-34676FAAF3F0}" srcOrd="0" destOrd="0" parTransId="{A693ADA3-F273-4C0B-87BB-24B6D0516AD5}" sibTransId="{A9FB0D2B-9741-4018-AB16-D681CA613DC8}"/>
    <dgm:cxn modelId="{A385DF1E-BBB7-49D6-A29D-7AFDB4DA08FD}" srcId="{AE763CD7-8094-408A-B2C7-8B926F9E7871}" destId="{D3BD4F87-CA4C-4E75-A477-FEF2E34F8961}" srcOrd="4" destOrd="0" parTransId="{7F355500-7754-403D-9862-AA3A6661A23B}" sibTransId="{13E31AE3-84FC-4E98-85A9-3E17A9A3FBCA}"/>
    <dgm:cxn modelId="{B0565935-20B2-41CD-8746-88944DFCF86F}" type="presOf" srcId="{EE3C8863-5952-45F9-B5EE-5101AE6673E0}" destId="{EE0C03F9-A0AA-4C7F-9784-D93E8B80BB7C}" srcOrd="0" destOrd="3" presId="urn:microsoft.com/office/officeart/2005/8/layout/bProcess3"/>
    <dgm:cxn modelId="{C32CF53D-E596-41E5-A682-281C2671FE3A}" type="presOf" srcId="{AE763CD7-8094-408A-B2C7-8B926F9E7871}" destId="{EE0C03F9-A0AA-4C7F-9784-D93E8B80BB7C}" srcOrd="0" destOrd="0" presId="urn:microsoft.com/office/officeart/2005/8/layout/bProcess3"/>
    <dgm:cxn modelId="{5DDEC85E-85FD-405B-A588-F8ED1DC8C8E3}" srcId="{AE763CD7-8094-408A-B2C7-8B926F9E7871}" destId="{EE3C8863-5952-45F9-B5EE-5101AE6673E0}" srcOrd="2" destOrd="0" parTransId="{A8DB37FD-C237-43BA-9A7C-F0ACDA50D7F6}" sibTransId="{83000014-95E5-43BA-A907-74AF22D03024}"/>
    <dgm:cxn modelId="{9CCAF04A-B3A6-47A2-B444-D104AA7C0698}" type="presOf" srcId="{6F69C560-9A82-4822-89DF-34676FAAF3F0}" destId="{EE0C03F9-A0AA-4C7F-9784-D93E8B80BB7C}" srcOrd="0" destOrd="1" presId="urn:microsoft.com/office/officeart/2005/8/layout/bProcess3"/>
    <dgm:cxn modelId="{C60E1D4B-845F-4D49-AE52-B634E33A6055}" type="presOf" srcId="{DBF35FE0-F9BB-4D13-9DAD-6884DC5B4BFC}" destId="{89C0824B-D543-4DFF-9378-5B0F01BF255D}" srcOrd="0" destOrd="0" presId="urn:microsoft.com/office/officeart/2005/8/layout/bProcess3"/>
    <dgm:cxn modelId="{2CF0264D-BEF8-47B1-8DB9-CCE4A7A98487}" srcId="{272371AF-A5D3-4A2B-BF5B-5D7C8532825D}" destId="{9F3114B7-4CAF-4DC9-B184-2087BCEA9549}" srcOrd="0" destOrd="0" parTransId="{5E193373-627D-47F5-8E76-BC6CB7B4FF46}" sibTransId="{AB2AD17C-2F91-44AE-ABF6-A2D832F22462}"/>
    <dgm:cxn modelId="{68B8E574-2762-40B0-BED3-3CA6C4882FAF}" type="presOf" srcId="{DAA3CB1B-A02D-42AC-81FF-E11FF6EC6C40}" destId="{70CF4F2B-48D3-4CAB-BC5A-4BBA0E97CC29}" srcOrd="0" destOrd="0" presId="urn:microsoft.com/office/officeart/2005/8/layout/bProcess3"/>
    <dgm:cxn modelId="{429BE07D-9CA7-43AF-B70B-0D75AFD72BA9}" type="presOf" srcId="{658DE742-DDCC-4A11-8848-D7F91D0B209B}" destId="{E0B851E4-C37C-46BD-BACD-76C59C479401}" srcOrd="1" destOrd="0" presId="urn:microsoft.com/office/officeart/2005/8/layout/bProcess3"/>
    <dgm:cxn modelId="{DB1ABB8D-FC44-4E35-8756-034F1D5A7A6C}" srcId="{272371AF-A5D3-4A2B-BF5B-5D7C8532825D}" destId="{74FCD421-3C69-4A46-8D44-A6F378B8BD68}" srcOrd="2" destOrd="0" parTransId="{E4943C4A-B5BB-4A7D-BC0B-8C4937255544}" sibTransId="{DD2A71E4-718C-4C41-895C-E479624118A1}"/>
    <dgm:cxn modelId="{0B0E4EA0-F534-43FB-9266-CCD6E7A183FB}" type="presOf" srcId="{272371AF-A5D3-4A2B-BF5B-5D7C8532825D}" destId="{DCB44303-5DB2-4CC8-9DEC-04B6F5567276}" srcOrd="0" destOrd="0" presId="urn:microsoft.com/office/officeart/2005/8/layout/bProcess3"/>
    <dgm:cxn modelId="{0BC200A4-56CC-46A2-B971-7558D2980AE4}" type="presOf" srcId="{AB2AD17C-2F91-44AE-ABF6-A2D832F22462}" destId="{161948F1-F2FC-43C9-98E6-DBEDA6442C08}" srcOrd="1" destOrd="0" presId="urn:microsoft.com/office/officeart/2005/8/layout/bProcess3"/>
    <dgm:cxn modelId="{8A7E0FA7-57CE-4EF2-8D3F-8B0708C17D2C}" type="presOf" srcId="{DD2A71E4-718C-4C41-895C-E479624118A1}" destId="{F73F9ACF-7D97-49D0-BD1F-950CA76E0772}" srcOrd="0" destOrd="0" presId="urn:microsoft.com/office/officeart/2005/8/layout/bProcess3"/>
    <dgm:cxn modelId="{40CA4DAB-976C-44F5-82BF-217C84F71E83}" type="presOf" srcId="{AB2AD17C-2F91-44AE-ABF6-A2D832F22462}" destId="{7C0A3563-277B-4B71-B92D-CD87AB143F40}" srcOrd="0" destOrd="0" presId="urn:microsoft.com/office/officeart/2005/8/layout/bProcess3"/>
    <dgm:cxn modelId="{76DD75AF-0E02-4BDE-B4AB-393C6D46EC62}" srcId="{272371AF-A5D3-4A2B-BF5B-5D7C8532825D}" destId="{AE763CD7-8094-408A-B2C7-8B926F9E7871}" srcOrd="3" destOrd="0" parTransId="{34C51F9B-6F5C-49F6-9276-FBE209D12EC5}" sibTransId="{5FEA8EC2-C28D-4DD5-809E-E65D2617B3C9}"/>
    <dgm:cxn modelId="{F437C1B1-AC20-44B9-8B86-6A731B92AA0A}" type="presOf" srcId="{D3BD4F87-CA4C-4E75-A477-FEF2E34F8961}" destId="{EE0C03F9-A0AA-4C7F-9784-D93E8B80BB7C}" srcOrd="0" destOrd="5" presId="urn:microsoft.com/office/officeart/2005/8/layout/bProcess3"/>
    <dgm:cxn modelId="{CF6EF8B7-856F-4333-941E-55C5505D8679}" srcId="{AE763CD7-8094-408A-B2C7-8B926F9E7871}" destId="{429895CF-BE2C-4909-AD86-4E8C08361786}" srcOrd="3" destOrd="0" parTransId="{7BFA3082-6446-44E3-BBCD-B222F64E857E}" sibTransId="{948D5CDA-5A07-46E8-B0AB-ADA3846B0947}"/>
    <dgm:cxn modelId="{95E6D1B8-0441-437F-B732-EF24BDFEA276}" srcId="{272371AF-A5D3-4A2B-BF5B-5D7C8532825D}" destId="{DBF35FE0-F9BB-4D13-9DAD-6884DC5B4BFC}" srcOrd="1" destOrd="0" parTransId="{9B2EAA44-8ECB-4E57-BD4B-FE78DB8DDAC9}" sibTransId="{658DE742-DDCC-4A11-8848-D7F91D0B209B}"/>
    <dgm:cxn modelId="{CC837BBC-99E7-478A-ACC9-9AB0D3B404FA}" type="presOf" srcId="{9F3114B7-4CAF-4DC9-B184-2087BCEA9549}" destId="{4823B8D3-A40F-45FC-9B9E-CB25ABC6DB83}" srcOrd="0" destOrd="0" presId="urn:microsoft.com/office/officeart/2005/8/layout/bProcess3"/>
    <dgm:cxn modelId="{E98932DA-69B3-430F-91F7-6CE3CEBD7C06}" type="presOf" srcId="{429895CF-BE2C-4909-AD86-4E8C08361786}" destId="{EE0C03F9-A0AA-4C7F-9784-D93E8B80BB7C}" srcOrd="0" destOrd="4" presId="urn:microsoft.com/office/officeart/2005/8/layout/bProcess3"/>
    <dgm:cxn modelId="{3CF43BDB-5CC4-4547-B862-5F85FB64752C}" type="presOf" srcId="{5FEA8EC2-C28D-4DD5-809E-E65D2617B3C9}" destId="{97CB2146-4958-4FED-9438-2733CF163C13}" srcOrd="0" destOrd="0" presId="urn:microsoft.com/office/officeart/2005/8/layout/bProcess3"/>
    <dgm:cxn modelId="{4EEBCEDC-A014-4663-A2BB-CFA87288D8EE}" type="presOf" srcId="{DD2A71E4-718C-4C41-895C-E479624118A1}" destId="{9C85DC20-2FCD-424F-BAC0-3E7A8FAA5687}" srcOrd="1" destOrd="0" presId="urn:microsoft.com/office/officeart/2005/8/layout/bProcess3"/>
    <dgm:cxn modelId="{31C9C6E0-0FD4-404A-BF7F-0C57075F5DA3}" type="presOf" srcId="{658DE742-DDCC-4A11-8848-D7F91D0B209B}" destId="{6CCD0481-CE5D-4182-8F8B-A0365194E997}" srcOrd="0" destOrd="0" presId="urn:microsoft.com/office/officeart/2005/8/layout/bProcess3"/>
    <dgm:cxn modelId="{FE4914E7-A635-4903-8904-1F2E50A43453}" type="presOf" srcId="{275C0139-BA81-4158-8A65-FA90E5AA3CDF}" destId="{EE0C03F9-A0AA-4C7F-9784-D93E8B80BB7C}" srcOrd="0" destOrd="2" presId="urn:microsoft.com/office/officeart/2005/8/layout/bProcess3"/>
    <dgm:cxn modelId="{489CC9F0-9543-4747-B0CB-4B948EA938BC}" type="presOf" srcId="{5FEA8EC2-C28D-4DD5-809E-E65D2617B3C9}" destId="{38B38FA0-4713-477E-8EF7-E67BE3BF78CE}" srcOrd="1" destOrd="0" presId="urn:microsoft.com/office/officeart/2005/8/layout/bProcess3"/>
    <dgm:cxn modelId="{07BCBDF2-A0D6-49EF-BFEB-CFA733F32D51}" type="presOf" srcId="{74FCD421-3C69-4A46-8D44-A6F378B8BD68}" destId="{DEEFD870-83AF-4FF1-87DE-50EA45C53A97}" srcOrd="0" destOrd="0" presId="urn:microsoft.com/office/officeart/2005/8/layout/bProcess3"/>
    <dgm:cxn modelId="{8B762CFA-6234-40ED-892D-8E779E0C4B5A}" srcId="{AE763CD7-8094-408A-B2C7-8B926F9E7871}" destId="{275C0139-BA81-4158-8A65-FA90E5AA3CDF}" srcOrd="1" destOrd="0" parTransId="{72DC950A-B5DE-4FA6-80CB-6F42416EC14C}" sibTransId="{0294D8CF-52B7-49E8-9C70-EA37820FA120}"/>
    <dgm:cxn modelId="{33E7535B-28E1-4CFF-878D-1E05A9EF2F3E}" type="presParOf" srcId="{DCB44303-5DB2-4CC8-9DEC-04B6F5567276}" destId="{4823B8D3-A40F-45FC-9B9E-CB25ABC6DB83}" srcOrd="0" destOrd="0" presId="urn:microsoft.com/office/officeart/2005/8/layout/bProcess3"/>
    <dgm:cxn modelId="{EA8FAE60-53B6-421F-B38E-AD863219F76A}" type="presParOf" srcId="{DCB44303-5DB2-4CC8-9DEC-04B6F5567276}" destId="{7C0A3563-277B-4B71-B92D-CD87AB143F40}" srcOrd="1" destOrd="0" presId="urn:microsoft.com/office/officeart/2005/8/layout/bProcess3"/>
    <dgm:cxn modelId="{3AAD5CB6-A393-4797-872A-F28B896DA92C}" type="presParOf" srcId="{7C0A3563-277B-4B71-B92D-CD87AB143F40}" destId="{161948F1-F2FC-43C9-98E6-DBEDA6442C08}" srcOrd="0" destOrd="0" presId="urn:microsoft.com/office/officeart/2005/8/layout/bProcess3"/>
    <dgm:cxn modelId="{B2E68F70-7A6D-425F-B618-8280DFFB4604}" type="presParOf" srcId="{DCB44303-5DB2-4CC8-9DEC-04B6F5567276}" destId="{89C0824B-D543-4DFF-9378-5B0F01BF255D}" srcOrd="2" destOrd="0" presId="urn:microsoft.com/office/officeart/2005/8/layout/bProcess3"/>
    <dgm:cxn modelId="{65CBBD5C-2B01-4892-9C00-0BFB7B772633}" type="presParOf" srcId="{DCB44303-5DB2-4CC8-9DEC-04B6F5567276}" destId="{6CCD0481-CE5D-4182-8F8B-A0365194E997}" srcOrd="3" destOrd="0" presId="urn:microsoft.com/office/officeart/2005/8/layout/bProcess3"/>
    <dgm:cxn modelId="{55D265B3-98A5-4F6E-A900-71783A520BA7}" type="presParOf" srcId="{6CCD0481-CE5D-4182-8F8B-A0365194E997}" destId="{E0B851E4-C37C-46BD-BACD-76C59C479401}" srcOrd="0" destOrd="0" presId="urn:microsoft.com/office/officeart/2005/8/layout/bProcess3"/>
    <dgm:cxn modelId="{FBB6F7C1-8752-4840-B7EF-4EA5D1DE654A}" type="presParOf" srcId="{DCB44303-5DB2-4CC8-9DEC-04B6F5567276}" destId="{DEEFD870-83AF-4FF1-87DE-50EA45C53A97}" srcOrd="4" destOrd="0" presId="urn:microsoft.com/office/officeart/2005/8/layout/bProcess3"/>
    <dgm:cxn modelId="{C3285875-903D-4C4B-9841-8B8850A53C32}" type="presParOf" srcId="{DCB44303-5DB2-4CC8-9DEC-04B6F5567276}" destId="{F73F9ACF-7D97-49D0-BD1F-950CA76E0772}" srcOrd="5" destOrd="0" presId="urn:microsoft.com/office/officeart/2005/8/layout/bProcess3"/>
    <dgm:cxn modelId="{ACE05BA8-7CA3-4EAF-9DB0-890684F1B53B}" type="presParOf" srcId="{F73F9ACF-7D97-49D0-BD1F-950CA76E0772}" destId="{9C85DC20-2FCD-424F-BAC0-3E7A8FAA5687}" srcOrd="0" destOrd="0" presId="urn:microsoft.com/office/officeart/2005/8/layout/bProcess3"/>
    <dgm:cxn modelId="{37F2F860-86F3-4F98-B2C2-503B31F9E7A5}" type="presParOf" srcId="{DCB44303-5DB2-4CC8-9DEC-04B6F5567276}" destId="{EE0C03F9-A0AA-4C7F-9784-D93E8B80BB7C}" srcOrd="6" destOrd="0" presId="urn:microsoft.com/office/officeart/2005/8/layout/bProcess3"/>
    <dgm:cxn modelId="{78F1047B-CEEE-4709-B58B-C6ED3D72ADA5}" type="presParOf" srcId="{DCB44303-5DB2-4CC8-9DEC-04B6F5567276}" destId="{97CB2146-4958-4FED-9438-2733CF163C13}" srcOrd="7" destOrd="0" presId="urn:microsoft.com/office/officeart/2005/8/layout/bProcess3"/>
    <dgm:cxn modelId="{888FB2AC-28B7-416E-AC3A-F2C27B0C15BD}" type="presParOf" srcId="{97CB2146-4958-4FED-9438-2733CF163C13}" destId="{38B38FA0-4713-477E-8EF7-E67BE3BF78CE}" srcOrd="0" destOrd="0" presId="urn:microsoft.com/office/officeart/2005/8/layout/bProcess3"/>
    <dgm:cxn modelId="{BB9F2AA8-DB99-4F8E-BFA4-1EEB9FACE01B}" type="presParOf" srcId="{DCB44303-5DB2-4CC8-9DEC-04B6F5567276}" destId="{70CF4F2B-48D3-4CAB-BC5A-4BBA0E97CC29}" srcOrd="8" destOrd="0" presId="urn:microsoft.com/office/officeart/2005/8/layout/bProcess3"/>
  </dgm:cxnLst>
  <dgm:b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272371AF-A5D3-4A2B-BF5B-5D7C8532825D}" type="doc">
      <dgm:prSet loTypeId="urn:microsoft.com/office/officeart/2005/8/layout/bProcess3" loCatId="process" qsTypeId="urn:microsoft.com/office/officeart/2005/8/quickstyle/simple1#3" qsCatId="simple" csTypeId="urn:microsoft.com/office/officeart/2005/8/colors/accent1_2#3" csCatId="accent1" phldr="1"/>
      <dgm:spPr/>
      <dgm:t>
        <a:bodyPr/>
        <a:lstStyle/>
        <a:p>
          <a:endParaRPr lang="en-US"/>
        </a:p>
      </dgm:t>
    </dgm:pt>
    <dgm:pt modelId="{9F3114B7-4CAF-4DC9-B184-2087BCEA9549}">
      <dgm:prSet custT="1"/>
      <dgm:spPr/>
      <dgm:t>
        <a:bodyPr/>
        <a:lstStyle/>
        <a:p>
          <a:pPr>
            <a:buFont typeface="Arial" panose="020B0604020202020204" pitchFamily="34" charset="0"/>
            <a:buChar char="•"/>
          </a:pPr>
          <a:r>
            <a:rPr lang="en-US" sz="3000" b="0" i="0"/>
            <a:t>Plan site visit</a:t>
          </a:r>
        </a:p>
      </dgm:t>
    </dgm:pt>
    <dgm:pt modelId="{AB2AD17C-2F91-44AE-ABF6-A2D832F22462}" type="sibTrans" cxnId="{2CF0264D-BEF8-47B1-8DB9-CCE4A7A98487}">
      <dgm:prSet/>
      <dgm:spPr/>
      <dgm:t>
        <a:bodyPr/>
        <a:lstStyle/>
        <a:p>
          <a:endParaRPr lang="en-US"/>
        </a:p>
      </dgm:t>
    </dgm:pt>
    <dgm:pt modelId="{5E193373-627D-47F5-8E76-BC6CB7B4FF46}" type="parTrans" cxnId="{2CF0264D-BEF8-47B1-8DB9-CCE4A7A98487}">
      <dgm:prSet/>
      <dgm:spPr/>
      <dgm:t>
        <a:bodyPr/>
        <a:lstStyle/>
        <a:p>
          <a:endParaRPr lang="en-US"/>
        </a:p>
      </dgm:t>
    </dgm:pt>
    <dgm:pt modelId="{2559896D-F558-42EB-A268-D7728B43F929}">
      <dgm:prSet custT="1"/>
      <dgm:spPr/>
      <dgm:t>
        <a:bodyPr/>
        <a:lstStyle/>
        <a:p>
          <a:pPr>
            <a:buFont typeface="Arial" panose="020B0604020202020204" pitchFamily="34" charset="0"/>
            <a:buChar char="•"/>
          </a:pPr>
          <a:r>
            <a:rPr lang="en-US" sz="2400" b="0" i="0"/>
            <a:t>Schedule and notify of site visit. Include an agenda. Coordinate with staff schedules for tour and interview availability.</a:t>
          </a:r>
        </a:p>
      </dgm:t>
    </dgm:pt>
    <dgm:pt modelId="{3643FAB3-7357-4244-8D4B-9CBE2B20CBC1}" type="parTrans" cxnId="{1BDC61A5-44CD-4FB9-BEBD-DED186F8CA58}">
      <dgm:prSet/>
      <dgm:spPr/>
      <dgm:t>
        <a:bodyPr/>
        <a:lstStyle/>
        <a:p>
          <a:endParaRPr lang="en-US"/>
        </a:p>
      </dgm:t>
    </dgm:pt>
    <dgm:pt modelId="{E8C66A32-341D-49E1-961E-28EE4CCE894A}" type="sibTrans" cxnId="{1BDC61A5-44CD-4FB9-BEBD-DED186F8CA58}">
      <dgm:prSet/>
      <dgm:spPr/>
      <dgm:t>
        <a:bodyPr/>
        <a:lstStyle/>
        <a:p>
          <a:endParaRPr lang="en-US"/>
        </a:p>
      </dgm:t>
    </dgm:pt>
    <dgm:pt modelId="{C724E564-3917-4D21-B246-5B3B06DBF428}">
      <dgm:prSet phldrT="[Text]"/>
      <dgm:spPr/>
      <dgm:t>
        <a:bodyPr/>
        <a:lstStyle/>
        <a:p>
          <a:r>
            <a:rPr lang="en-US"/>
            <a:t>hold entrance meeting</a:t>
          </a:r>
        </a:p>
      </dgm:t>
    </dgm:pt>
    <dgm:pt modelId="{50512211-D78E-4EE9-A913-96328FD8754C}" type="parTrans" cxnId="{E8B23216-C4E5-4BE9-BD3A-56AFF97632FA}">
      <dgm:prSet/>
      <dgm:spPr/>
      <dgm:t>
        <a:bodyPr/>
        <a:lstStyle/>
        <a:p>
          <a:endParaRPr lang="en-US"/>
        </a:p>
      </dgm:t>
    </dgm:pt>
    <dgm:pt modelId="{A9FF5A8D-A8CA-4AE3-81C6-4AB538E56BAC}" type="sibTrans" cxnId="{E8B23216-C4E5-4BE9-BD3A-56AFF97632FA}">
      <dgm:prSet/>
      <dgm:spPr/>
      <dgm:t>
        <a:bodyPr/>
        <a:lstStyle/>
        <a:p>
          <a:endParaRPr lang="en-US"/>
        </a:p>
      </dgm:t>
    </dgm:pt>
    <dgm:pt modelId="{2DA4D107-E9D4-4CBB-85C4-B206F692B6B8}">
      <dgm:prSet phldrT="[Text]"/>
      <dgm:spPr/>
      <dgm:t>
        <a:bodyPr/>
        <a:lstStyle/>
        <a:p>
          <a:r>
            <a:rPr lang="en-US"/>
            <a:t>request and collate documentation</a:t>
          </a:r>
        </a:p>
      </dgm:t>
    </dgm:pt>
    <dgm:pt modelId="{E2DCE3A5-E6F1-49B4-BBFA-1C1A19C8396F}" type="parTrans" cxnId="{5EE90D8C-40F4-4ED2-81CB-D9B82F9F45C9}">
      <dgm:prSet/>
      <dgm:spPr/>
      <dgm:t>
        <a:bodyPr/>
        <a:lstStyle/>
        <a:p>
          <a:endParaRPr lang="en-US"/>
        </a:p>
      </dgm:t>
    </dgm:pt>
    <dgm:pt modelId="{9AEB6CFD-1967-449D-A04C-C3AD87A34401}" type="sibTrans" cxnId="{5EE90D8C-40F4-4ED2-81CB-D9B82F9F45C9}">
      <dgm:prSet/>
      <dgm:spPr/>
      <dgm:t>
        <a:bodyPr/>
        <a:lstStyle/>
        <a:p>
          <a:endParaRPr lang="en-US"/>
        </a:p>
      </dgm:t>
    </dgm:pt>
    <dgm:pt modelId="{AFCAC3A2-9A1E-497B-9C21-5AB032AF09BB}">
      <dgm:prSet phldrT="[Text]"/>
      <dgm:spPr/>
      <dgm:t>
        <a:bodyPr/>
        <a:lstStyle/>
        <a:p>
          <a:r>
            <a:rPr lang="en-US"/>
            <a:t>conduct interviews</a:t>
          </a:r>
        </a:p>
      </dgm:t>
    </dgm:pt>
    <dgm:pt modelId="{D79C6E3A-CF05-4A68-B4F1-9F692648B445}" type="parTrans" cxnId="{26404C02-A59A-4D5D-850C-8DE8457D9924}">
      <dgm:prSet/>
      <dgm:spPr/>
      <dgm:t>
        <a:bodyPr/>
        <a:lstStyle/>
        <a:p>
          <a:endParaRPr lang="en-US"/>
        </a:p>
      </dgm:t>
    </dgm:pt>
    <dgm:pt modelId="{E2DC451D-84DF-4259-B373-A74DF5D37F3B}" type="sibTrans" cxnId="{26404C02-A59A-4D5D-850C-8DE8457D9924}">
      <dgm:prSet/>
      <dgm:spPr/>
      <dgm:t>
        <a:bodyPr/>
        <a:lstStyle/>
        <a:p>
          <a:endParaRPr lang="en-US"/>
        </a:p>
      </dgm:t>
    </dgm:pt>
    <dgm:pt modelId="{116E54FC-BE01-47EA-96D4-7106AE2422AE}">
      <dgm:prSet phldrT="[Text]"/>
      <dgm:spPr/>
      <dgm:t>
        <a:bodyPr/>
        <a:lstStyle/>
        <a:p>
          <a:r>
            <a:rPr lang="en-US"/>
            <a:t>analyze administration and financial information </a:t>
          </a:r>
        </a:p>
      </dgm:t>
    </dgm:pt>
    <dgm:pt modelId="{394B6B3B-76F8-41FA-91A4-F0EE79CC826E}" type="parTrans" cxnId="{D8FA047D-C780-439B-844E-C9B361B9C89A}">
      <dgm:prSet/>
      <dgm:spPr/>
      <dgm:t>
        <a:bodyPr/>
        <a:lstStyle/>
        <a:p>
          <a:endParaRPr lang="en-US"/>
        </a:p>
      </dgm:t>
    </dgm:pt>
    <dgm:pt modelId="{36B5DD26-BF4B-4D1F-8904-850BE639FAF4}" type="sibTrans" cxnId="{D8FA047D-C780-439B-844E-C9B361B9C89A}">
      <dgm:prSet/>
      <dgm:spPr/>
      <dgm:t>
        <a:bodyPr/>
        <a:lstStyle/>
        <a:p>
          <a:endParaRPr lang="en-US"/>
        </a:p>
      </dgm:t>
    </dgm:pt>
    <dgm:pt modelId="{8876C1AF-1FD4-401C-9CF0-B3075F273415}">
      <dgm:prSet phldrT="[Text]"/>
      <dgm:spPr/>
      <dgm:t>
        <a:bodyPr/>
        <a:lstStyle/>
        <a:p>
          <a:r>
            <a:rPr lang="en-US"/>
            <a:t>hold exit meeting</a:t>
          </a:r>
        </a:p>
      </dgm:t>
    </dgm:pt>
    <dgm:pt modelId="{7A8AB129-4EA9-4DEC-9FD9-45D9086F8B7A}" type="parTrans" cxnId="{C8D6456B-2895-4920-A058-1362EFA16897}">
      <dgm:prSet/>
      <dgm:spPr/>
      <dgm:t>
        <a:bodyPr/>
        <a:lstStyle/>
        <a:p>
          <a:endParaRPr lang="en-US"/>
        </a:p>
      </dgm:t>
    </dgm:pt>
    <dgm:pt modelId="{FA8E0623-3099-48A0-A5C6-453D9D6E7455}" type="sibTrans" cxnId="{C8D6456B-2895-4920-A058-1362EFA16897}">
      <dgm:prSet/>
      <dgm:spPr/>
      <dgm:t>
        <a:bodyPr/>
        <a:lstStyle/>
        <a:p>
          <a:endParaRPr lang="en-US"/>
        </a:p>
      </dgm:t>
    </dgm:pt>
    <dgm:pt modelId="{F2206194-69D9-4F96-81AA-D71E3CD89F3D}">
      <dgm:prSet phldrT="[Text]"/>
      <dgm:spPr/>
      <dgm:t>
        <a:bodyPr/>
        <a:lstStyle/>
        <a:p>
          <a:r>
            <a:rPr lang="en-US"/>
            <a:t>report results of site visit</a:t>
          </a:r>
        </a:p>
      </dgm:t>
    </dgm:pt>
    <dgm:pt modelId="{2C54BF39-6ADE-432F-BAA0-068687593E35}" type="parTrans" cxnId="{60296055-63D7-4652-8BA7-2DA94AFF4E2A}">
      <dgm:prSet/>
      <dgm:spPr/>
      <dgm:t>
        <a:bodyPr/>
        <a:lstStyle/>
        <a:p>
          <a:endParaRPr lang="en-US"/>
        </a:p>
      </dgm:t>
    </dgm:pt>
    <dgm:pt modelId="{724AD525-4085-417E-B3F8-1C8CAF1B0C9E}" type="sibTrans" cxnId="{60296055-63D7-4652-8BA7-2DA94AFF4E2A}">
      <dgm:prSet/>
      <dgm:spPr/>
      <dgm:t>
        <a:bodyPr/>
        <a:lstStyle/>
        <a:p>
          <a:endParaRPr lang="en-US"/>
        </a:p>
      </dgm:t>
    </dgm:pt>
    <dgm:pt modelId="{74A955DE-F3C2-4DEC-BDD4-2A40293B2B0D}">
      <dgm:prSet phldrT="[Text]"/>
      <dgm:spPr/>
      <dgm:t>
        <a:bodyPr/>
        <a:lstStyle/>
        <a:p>
          <a:r>
            <a:rPr lang="en-US"/>
            <a:t>plan corrective actions and follow-up</a:t>
          </a:r>
        </a:p>
      </dgm:t>
    </dgm:pt>
    <dgm:pt modelId="{9BC964E4-7F38-487F-8696-EFFC6CFD3C47}" type="parTrans" cxnId="{97A02C8A-CFB7-410D-8B9F-736885117850}">
      <dgm:prSet/>
      <dgm:spPr/>
      <dgm:t>
        <a:bodyPr/>
        <a:lstStyle/>
        <a:p>
          <a:endParaRPr lang="en-US"/>
        </a:p>
      </dgm:t>
    </dgm:pt>
    <dgm:pt modelId="{FE941D90-A104-474B-8686-4D0A6F217659}" type="sibTrans" cxnId="{97A02C8A-CFB7-410D-8B9F-736885117850}">
      <dgm:prSet/>
      <dgm:spPr/>
      <dgm:t>
        <a:bodyPr/>
        <a:lstStyle/>
        <a:p>
          <a:endParaRPr lang="en-US"/>
        </a:p>
      </dgm:t>
    </dgm:pt>
    <dgm:pt modelId="{DCB44303-5DB2-4CC8-9DEC-04B6F5567276}" type="pres">
      <dgm:prSet presAssocID="{272371AF-A5D3-4A2B-BF5B-5D7C8532825D}" presName="Name0" presStyleCnt="0">
        <dgm:presLayoutVars>
          <dgm:dir/>
          <dgm:resizeHandles val="exact"/>
        </dgm:presLayoutVars>
      </dgm:prSet>
      <dgm:spPr/>
    </dgm:pt>
    <dgm:pt modelId="{4823B8D3-A40F-45FC-9B9E-CB25ABC6DB83}" type="pres">
      <dgm:prSet presAssocID="{9F3114B7-4CAF-4DC9-B184-2087BCEA9549}" presName="node" presStyleLbl="node1" presStyleIdx="0" presStyleCnt="9">
        <dgm:presLayoutVars>
          <dgm:bulletEnabled val="1"/>
        </dgm:presLayoutVars>
      </dgm:prSet>
      <dgm:spPr/>
    </dgm:pt>
    <dgm:pt modelId="{327F8A10-2C6E-4404-9C1C-BC644DDED804}" type="pres">
      <dgm:prSet presAssocID="{AB2AD17C-2F91-44AE-ABF6-A2D832F22462}" presName="sibTrans" presStyleLbl="sibTrans1D1" presStyleIdx="0" presStyleCnt="8"/>
      <dgm:spPr/>
    </dgm:pt>
    <dgm:pt modelId="{627446E0-AB75-4ACA-8A63-26D7D8E538A6}" type="pres">
      <dgm:prSet presAssocID="{AB2AD17C-2F91-44AE-ABF6-A2D832F22462}" presName="connectorText" presStyleLbl="sibTrans1D1" presStyleIdx="0" presStyleCnt="8"/>
      <dgm:spPr/>
    </dgm:pt>
    <dgm:pt modelId="{952AE3AC-1C2B-4657-B453-7A99140DC57E}" type="pres">
      <dgm:prSet presAssocID="{2559896D-F558-42EB-A268-D7728B43F929}" presName="node" presStyleLbl="node1" presStyleIdx="1" presStyleCnt="9">
        <dgm:presLayoutVars>
          <dgm:bulletEnabled val="1"/>
        </dgm:presLayoutVars>
      </dgm:prSet>
      <dgm:spPr/>
    </dgm:pt>
    <dgm:pt modelId="{393E54B8-55CC-4CDF-B3B8-DECA749C7706}" type="pres">
      <dgm:prSet presAssocID="{E8C66A32-341D-49E1-961E-28EE4CCE894A}" presName="sibTrans" presStyleLbl="sibTrans1D1" presStyleIdx="1" presStyleCnt="8"/>
      <dgm:spPr/>
    </dgm:pt>
    <dgm:pt modelId="{7011256D-1AEB-4864-ADDC-DE80B939C90A}" type="pres">
      <dgm:prSet presAssocID="{E8C66A32-341D-49E1-961E-28EE4CCE894A}" presName="connectorText" presStyleLbl="sibTrans1D1" presStyleIdx="1" presStyleCnt="8"/>
      <dgm:spPr/>
    </dgm:pt>
    <dgm:pt modelId="{3034E6A1-7E25-477C-BE47-97AC6BA0696B}" type="pres">
      <dgm:prSet presAssocID="{C724E564-3917-4D21-B246-5B3B06DBF428}" presName="node" presStyleLbl="node1" presStyleIdx="2" presStyleCnt="9">
        <dgm:presLayoutVars>
          <dgm:bulletEnabled val="1"/>
        </dgm:presLayoutVars>
      </dgm:prSet>
      <dgm:spPr/>
    </dgm:pt>
    <dgm:pt modelId="{99B2BD0E-0EE3-4E1A-87C4-E287E2506537}" type="pres">
      <dgm:prSet presAssocID="{A9FF5A8D-A8CA-4AE3-81C6-4AB538E56BAC}" presName="sibTrans" presStyleLbl="sibTrans1D1" presStyleIdx="2" presStyleCnt="8"/>
      <dgm:spPr/>
    </dgm:pt>
    <dgm:pt modelId="{07115BB7-B402-4849-A6FE-E101E4ACB282}" type="pres">
      <dgm:prSet presAssocID="{A9FF5A8D-A8CA-4AE3-81C6-4AB538E56BAC}" presName="connectorText" presStyleLbl="sibTrans1D1" presStyleIdx="2" presStyleCnt="8"/>
      <dgm:spPr/>
    </dgm:pt>
    <dgm:pt modelId="{1A77DFE2-E5E8-466B-A75B-91594D71CDDC}" type="pres">
      <dgm:prSet presAssocID="{2DA4D107-E9D4-4CBB-85C4-B206F692B6B8}" presName="node" presStyleLbl="node1" presStyleIdx="3" presStyleCnt="9">
        <dgm:presLayoutVars>
          <dgm:bulletEnabled val="1"/>
        </dgm:presLayoutVars>
      </dgm:prSet>
      <dgm:spPr/>
    </dgm:pt>
    <dgm:pt modelId="{142A6C1F-9DC9-4700-9D0C-7CE12443A3BF}" type="pres">
      <dgm:prSet presAssocID="{9AEB6CFD-1967-449D-A04C-C3AD87A34401}" presName="sibTrans" presStyleLbl="sibTrans1D1" presStyleIdx="3" presStyleCnt="8"/>
      <dgm:spPr/>
    </dgm:pt>
    <dgm:pt modelId="{A7D0AF37-CE10-495B-AF44-B1B91CA427B1}" type="pres">
      <dgm:prSet presAssocID="{9AEB6CFD-1967-449D-A04C-C3AD87A34401}" presName="connectorText" presStyleLbl="sibTrans1D1" presStyleIdx="3" presStyleCnt="8"/>
      <dgm:spPr/>
    </dgm:pt>
    <dgm:pt modelId="{E260C260-EAAB-4929-96AB-8EA2D85BBC28}" type="pres">
      <dgm:prSet presAssocID="{AFCAC3A2-9A1E-497B-9C21-5AB032AF09BB}" presName="node" presStyleLbl="node1" presStyleIdx="4" presStyleCnt="9">
        <dgm:presLayoutVars>
          <dgm:bulletEnabled val="1"/>
        </dgm:presLayoutVars>
      </dgm:prSet>
      <dgm:spPr/>
    </dgm:pt>
    <dgm:pt modelId="{DCA37D49-1DE1-4674-9C55-DFE0783372DB}" type="pres">
      <dgm:prSet presAssocID="{E2DC451D-84DF-4259-B373-A74DF5D37F3B}" presName="sibTrans" presStyleLbl="sibTrans1D1" presStyleIdx="4" presStyleCnt="8"/>
      <dgm:spPr/>
    </dgm:pt>
    <dgm:pt modelId="{22092230-2D77-4D5A-A4C4-3702B39F46D0}" type="pres">
      <dgm:prSet presAssocID="{E2DC451D-84DF-4259-B373-A74DF5D37F3B}" presName="connectorText" presStyleLbl="sibTrans1D1" presStyleIdx="4" presStyleCnt="8"/>
      <dgm:spPr/>
    </dgm:pt>
    <dgm:pt modelId="{32AB6B0C-7173-4A2C-BF26-0EC795EC2319}" type="pres">
      <dgm:prSet presAssocID="{116E54FC-BE01-47EA-96D4-7106AE2422AE}" presName="node" presStyleLbl="node1" presStyleIdx="5" presStyleCnt="9">
        <dgm:presLayoutVars>
          <dgm:bulletEnabled val="1"/>
        </dgm:presLayoutVars>
      </dgm:prSet>
      <dgm:spPr/>
    </dgm:pt>
    <dgm:pt modelId="{CFAF3A63-2D29-43AA-8B9A-5D5B22D15197}" type="pres">
      <dgm:prSet presAssocID="{36B5DD26-BF4B-4D1F-8904-850BE639FAF4}" presName="sibTrans" presStyleLbl="sibTrans1D1" presStyleIdx="5" presStyleCnt="8"/>
      <dgm:spPr/>
    </dgm:pt>
    <dgm:pt modelId="{EA147811-A598-4AC8-9918-5DBF8CDFD199}" type="pres">
      <dgm:prSet presAssocID="{36B5DD26-BF4B-4D1F-8904-850BE639FAF4}" presName="connectorText" presStyleLbl="sibTrans1D1" presStyleIdx="5" presStyleCnt="8"/>
      <dgm:spPr/>
    </dgm:pt>
    <dgm:pt modelId="{54E0F945-08BD-4E59-AB5F-38EA89CA4467}" type="pres">
      <dgm:prSet presAssocID="{8876C1AF-1FD4-401C-9CF0-B3075F273415}" presName="node" presStyleLbl="node1" presStyleIdx="6" presStyleCnt="9">
        <dgm:presLayoutVars>
          <dgm:bulletEnabled val="1"/>
        </dgm:presLayoutVars>
      </dgm:prSet>
      <dgm:spPr/>
    </dgm:pt>
    <dgm:pt modelId="{D93990E0-F279-4586-B234-9622DAC0C34B}" type="pres">
      <dgm:prSet presAssocID="{FA8E0623-3099-48A0-A5C6-453D9D6E7455}" presName="sibTrans" presStyleLbl="sibTrans1D1" presStyleIdx="6" presStyleCnt="8"/>
      <dgm:spPr/>
    </dgm:pt>
    <dgm:pt modelId="{9C2C2D95-85C6-4A0B-B964-FC6F38950615}" type="pres">
      <dgm:prSet presAssocID="{FA8E0623-3099-48A0-A5C6-453D9D6E7455}" presName="connectorText" presStyleLbl="sibTrans1D1" presStyleIdx="6" presStyleCnt="8"/>
      <dgm:spPr/>
    </dgm:pt>
    <dgm:pt modelId="{6B0CB40E-0AC3-4C9E-8FB0-95CFDBE0EC35}" type="pres">
      <dgm:prSet presAssocID="{F2206194-69D9-4F96-81AA-D71E3CD89F3D}" presName="node" presStyleLbl="node1" presStyleIdx="7" presStyleCnt="9">
        <dgm:presLayoutVars>
          <dgm:bulletEnabled val="1"/>
        </dgm:presLayoutVars>
      </dgm:prSet>
      <dgm:spPr/>
    </dgm:pt>
    <dgm:pt modelId="{297A46B6-5AA7-4DD2-A3F9-4A8E1756066D}" type="pres">
      <dgm:prSet presAssocID="{724AD525-4085-417E-B3F8-1C8CAF1B0C9E}" presName="sibTrans" presStyleLbl="sibTrans1D1" presStyleIdx="7" presStyleCnt="8"/>
      <dgm:spPr/>
    </dgm:pt>
    <dgm:pt modelId="{5D8D5E21-DEDB-4657-8941-B13276D058CD}" type="pres">
      <dgm:prSet presAssocID="{724AD525-4085-417E-B3F8-1C8CAF1B0C9E}" presName="connectorText" presStyleLbl="sibTrans1D1" presStyleIdx="7" presStyleCnt="8"/>
      <dgm:spPr/>
    </dgm:pt>
    <dgm:pt modelId="{C9F0C0B7-FDBF-419C-972C-B3B7358FC08A}" type="pres">
      <dgm:prSet presAssocID="{74A955DE-F3C2-4DEC-BDD4-2A40293B2B0D}" presName="node" presStyleLbl="node1" presStyleIdx="8" presStyleCnt="9">
        <dgm:presLayoutVars>
          <dgm:bulletEnabled val="1"/>
        </dgm:presLayoutVars>
      </dgm:prSet>
      <dgm:spPr/>
    </dgm:pt>
  </dgm:ptLst>
  <dgm:cxnLst>
    <dgm:cxn modelId="{26404C02-A59A-4D5D-850C-8DE8457D9924}" srcId="{272371AF-A5D3-4A2B-BF5B-5D7C8532825D}" destId="{AFCAC3A2-9A1E-497B-9C21-5AB032AF09BB}" srcOrd="4" destOrd="0" parTransId="{D79C6E3A-CF05-4A68-B4F1-9F692648B445}" sibTransId="{E2DC451D-84DF-4259-B373-A74DF5D37F3B}"/>
    <dgm:cxn modelId="{DB207303-61A9-4C7D-9203-A5EC1E70FE95}" type="presOf" srcId="{FA8E0623-3099-48A0-A5C6-453D9D6E7455}" destId="{9C2C2D95-85C6-4A0B-B964-FC6F38950615}" srcOrd="1" destOrd="0" presId="urn:microsoft.com/office/officeart/2005/8/layout/bProcess3"/>
    <dgm:cxn modelId="{E5E0F512-8856-44EA-B5DC-71EE99FF03AE}" type="presOf" srcId="{AFCAC3A2-9A1E-497B-9C21-5AB032AF09BB}" destId="{E260C260-EAAB-4929-96AB-8EA2D85BBC28}" srcOrd="0" destOrd="0" presId="urn:microsoft.com/office/officeart/2005/8/layout/bProcess3"/>
    <dgm:cxn modelId="{E8B23216-C4E5-4BE9-BD3A-56AFF97632FA}" srcId="{272371AF-A5D3-4A2B-BF5B-5D7C8532825D}" destId="{C724E564-3917-4D21-B246-5B3B06DBF428}" srcOrd="2" destOrd="0" parTransId="{50512211-D78E-4EE9-A913-96328FD8754C}" sibTransId="{A9FF5A8D-A8CA-4AE3-81C6-4AB538E56BAC}"/>
    <dgm:cxn modelId="{717ECF25-335A-4E8A-A1E6-A275C705B841}" type="presOf" srcId="{F2206194-69D9-4F96-81AA-D71E3CD89F3D}" destId="{6B0CB40E-0AC3-4C9E-8FB0-95CFDBE0EC35}" srcOrd="0" destOrd="0" presId="urn:microsoft.com/office/officeart/2005/8/layout/bProcess3"/>
    <dgm:cxn modelId="{91A8CB2F-78F0-42F9-BE96-3EF847970634}" type="presOf" srcId="{724AD525-4085-417E-B3F8-1C8CAF1B0C9E}" destId="{5D8D5E21-DEDB-4657-8941-B13276D058CD}" srcOrd="1" destOrd="0" presId="urn:microsoft.com/office/officeart/2005/8/layout/bProcess3"/>
    <dgm:cxn modelId="{88CCD531-5FA0-455D-BC2D-1C3840DDB420}" type="presOf" srcId="{8876C1AF-1FD4-401C-9CF0-B3075F273415}" destId="{54E0F945-08BD-4E59-AB5F-38EA89CA4467}" srcOrd="0" destOrd="0" presId="urn:microsoft.com/office/officeart/2005/8/layout/bProcess3"/>
    <dgm:cxn modelId="{D88EC239-F3A8-4556-A830-CD8F2278D247}" type="presOf" srcId="{2559896D-F558-42EB-A268-D7728B43F929}" destId="{952AE3AC-1C2B-4657-B453-7A99140DC57E}" srcOrd="0" destOrd="0" presId="urn:microsoft.com/office/officeart/2005/8/layout/bProcess3"/>
    <dgm:cxn modelId="{E3DCAC5C-261C-420E-9CC6-9B37E031437D}" type="presOf" srcId="{E2DC451D-84DF-4259-B373-A74DF5D37F3B}" destId="{DCA37D49-1DE1-4674-9C55-DFE0783372DB}" srcOrd="0" destOrd="0" presId="urn:microsoft.com/office/officeart/2005/8/layout/bProcess3"/>
    <dgm:cxn modelId="{0DFB1568-D063-4041-8A98-8B0AE791D1B2}" type="presOf" srcId="{36B5DD26-BF4B-4D1F-8904-850BE639FAF4}" destId="{EA147811-A598-4AC8-9918-5DBF8CDFD199}" srcOrd="1" destOrd="0" presId="urn:microsoft.com/office/officeart/2005/8/layout/bProcess3"/>
    <dgm:cxn modelId="{C8D6456B-2895-4920-A058-1362EFA16897}" srcId="{272371AF-A5D3-4A2B-BF5B-5D7C8532825D}" destId="{8876C1AF-1FD4-401C-9CF0-B3075F273415}" srcOrd="6" destOrd="0" parTransId="{7A8AB129-4EA9-4DEC-9FD9-45D9086F8B7A}" sibTransId="{FA8E0623-3099-48A0-A5C6-453D9D6E7455}"/>
    <dgm:cxn modelId="{40B1376C-9751-4263-95AD-E1503BAB5865}" type="presOf" srcId="{A9FF5A8D-A8CA-4AE3-81C6-4AB538E56BAC}" destId="{07115BB7-B402-4849-A6FE-E101E4ACB282}" srcOrd="1" destOrd="0" presId="urn:microsoft.com/office/officeart/2005/8/layout/bProcess3"/>
    <dgm:cxn modelId="{2CF0264D-BEF8-47B1-8DB9-CCE4A7A98487}" srcId="{272371AF-A5D3-4A2B-BF5B-5D7C8532825D}" destId="{9F3114B7-4CAF-4DC9-B184-2087BCEA9549}" srcOrd="0" destOrd="0" parTransId="{5E193373-627D-47F5-8E76-BC6CB7B4FF46}" sibTransId="{AB2AD17C-2F91-44AE-ABF6-A2D832F22462}"/>
    <dgm:cxn modelId="{60296055-63D7-4652-8BA7-2DA94AFF4E2A}" srcId="{272371AF-A5D3-4A2B-BF5B-5D7C8532825D}" destId="{F2206194-69D9-4F96-81AA-D71E3CD89F3D}" srcOrd="7" destOrd="0" parTransId="{2C54BF39-6ADE-432F-BAA0-068687593E35}" sibTransId="{724AD525-4085-417E-B3F8-1C8CAF1B0C9E}"/>
    <dgm:cxn modelId="{14315B58-5E19-4693-A3F1-B24490977E8E}" type="presOf" srcId="{74A955DE-F3C2-4DEC-BDD4-2A40293B2B0D}" destId="{C9F0C0B7-FDBF-419C-972C-B3B7358FC08A}" srcOrd="0" destOrd="0" presId="urn:microsoft.com/office/officeart/2005/8/layout/bProcess3"/>
    <dgm:cxn modelId="{CBE8C779-11E3-4CAC-ABE1-1889C055AC99}" type="presOf" srcId="{E8C66A32-341D-49E1-961E-28EE4CCE894A}" destId="{393E54B8-55CC-4CDF-B3B8-DECA749C7706}" srcOrd="0" destOrd="0" presId="urn:microsoft.com/office/officeart/2005/8/layout/bProcess3"/>
    <dgm:cxn modelId="{D8FA047D-C780-439B-844E-C9B361B9C89A}" srcId="{272371AF-A5D3-4A2B-BF5B-5D7C8532825D}" destId="{116E54FC-BE01-47EA-96D4-7106AE2422AE}" srcOrd="5" destOrd="0" parTransId="{394B6B3B-76F8-41FA-91A4-F0EE79CC826E}" sibTransId="{36B5DD26-BF4B-4D1F-8904-850BE639FAF4}"/>
    <dgm:cxn modelId="{5445A87E-27D3-4FEF-8D84-262944ED1B62}" type="presOf" srcId="{C724E564-3917-4D21-B246-5B3B06DBF428}" destId="{3034E6A1-7E25-477C-BE47-97AC6BA0696B}" srcOrd="0" destOrd="0" presId="urn:microsoft.com/office/officeart/2005/8/layout/bProcess3"/>
    <dgm:cxn modelId="{97A02C8A-CFB7-410D-8B9F-736885117850}" srcId="{272371AF-A5D3-4A2B-BF5B-5D7C8532825D}" destId="{74A955DE-F3C2-4DEC-BDD4-2A40293B2B0D}" srcOrd="8" destOrd="0" parTransId="{9BC964E4-7F38-487F-8696-EFFC6CFD3C47}" sibTransId="{FE941D90-A104-474B-8686-4D0A6F217659}"/>
    <dgm:cxn modelId="{5EE90D8C-40F4-4ED2-81CB-D9B82F9F45C9}" srcId="{272371AF-A5D3-4A2B-BF5B-5D7C8532825D}" destId="{2DA4D107-E9D4-4CBB-85C4-B206F692B6B8}" srcOrd="3" destOrd="0" parTransId="{E2DCE3A5-E6F1-49B4-BBFA-1C1A19C8396F}" sibTransId="{9AEB6CFD-1967-449D-A04C-C3AD87A34401}"/>
    <dgm:cxn modelId="{B7323193-F07F-4C15-ACDA-D729F044C2DF}" type="presOf" srcId="{E8C66A32-341D-49E1-961E-28EE4CCE894A}" destId="{7011256D-1AEB-4864-ADDC-DE80B939C90A}" srcOrd="1" destOrd="0" presId="urn:microsoft.com/office/officeart/2005/8/layout/bProcess3"/>
    <dgm:cxn modelId="{A0CF3C95-1333-4DFB-A7A6-3B55E4036B51}" type="presOf" srcId="{36B5DD26-BF4B-4D1F-8904-850BE639FAF4}" destId="{CFAF3A63-2D29-43AA-8B9A-5D5B22D15197}" srcOrd="0" destOrd="0" presId="urn:microsoft.com/office/officeart/2005/8/layout/bProcess3"/>
    <dgm:cxn modelId="{CF42BC9F-B31A-4F1D-9CF1-118803E0B415}" type="presOf" srcId="{724AD525-4085-417E-B3F8-1C8CAF1B0C9E}" destId="{297A46B6-5AA7-4DD2-A3F9-4A8E1756066D}" srcOrd="0" destOrd="0" presId="urn:microsoft.com/office/officeart/2005/8/layout/bProcess3"/>
    <dgm:cxn modelId="{0B0E4EA0-F534-43FB-9266-CCD6E7A183FB}" type="presOf" srcId="{272371AF-A5D3-4A2B-BF5B-5D7C8532825D}" destId="{DCB44303-5DB2-4CC8-9DEC-04B6F5567276}" srcOrd="0" destOrd="0" presId="urn:microsoft.com/office/officeart/2005/8/layout/bProcess3"/>
    <dgm:cxn modelId="{1BDC61A5-44CD-4FB9-BEBD-DED186F8CA58}" srcId="{272371AF-A5D3-4A2B-BF5B-5D7C8532825D}" destId="{2559896D-F558-42EB-A268-D7728B43F929}" srcOrd="1" destOrd="0" parTransId="{3643FAB3-7357-4244-8D4B-9CBE2B20CBC1}" sibTransId="{E8C66A32-341D-49E1-961E-28EE4CCE894A}"/>
    <dgm:cxn modelId="{CF3119B1-9DCE-4E79-B243-44160FF27C1A}" type="presOf" srcId="{116E54FC-BE01-47EA-96D4-7106AE2422AE}" destId="{32AB6B0C-7173-4A2C-BF26-0EC795EC2319}" srcOrd="0" destOrd="0" presId="urn:microsoft.com/office/officeart/2005/8/layout/bProcess3"/>
    <dgm:cxn modelId="{6C59C4B3-0705-41BB-A8AB-587650156F3E}" type="presOf" srcId="{9AEB6CFD-1967-449D-A04C-C3AD87A34401}" destId="{A7D0AF37-CE10-495B-AF44-B1B91CA427B1}" srcOrd="1" destOrd="0" presId="urn:microsoft.com/office/officeart/2005/8/layout/bProcess3"/>
    <dgm:cxn modelId="{DEF5F6B6-E159-4405-B61C-5A486CEB5D58}" type="presOf" srcId="{AB2AD17C-2F91-44AE-ABF6-A2D832F22462}" destId="{627446E0-AB75-4ACA-8A63-26D7D8E538A6}" srcOrd="1" destOrd="0" presId="urn:microsoft.com/office/officeart/2005/8/layout/bProcess3"/>
    <dgm:cxn modelId="{AFCAA9B8-FC5E-4F04-9F83-4C9FBB2044B4}" type="presOf" srcId="{FA8E0623-3099-48A0-A5C6-453D9D6E7455}" destId="{D93990E0-F279-4586-B234-9622DAC0C34B}" srcOrd="0" destOrd="0" presId="urn:microsoft.com/office/officeart/2005/8/layout/bProcess3"/>
    <dgm:cxn modelId="{CC837BBC-99E7-478A-ACC9-9AB0D3B404FA}" type="presOf" srcId="{9F3114B7-4CAF-4DC9-B184-2087BCEA9549}" destId="{4823B8D3-A40F-45FC-9B9E-CB25ABC6DB83}" srcOrd="0" destOrd="0" presId="urn:microsoft.com/office/officeart/2005/8/layout/bProcess3"/>
    <dgm:cxn modelId="{72132FCD-E314-46E2-BD29-83A74EAE6CA8}" type="presOf" srcId="{2DA4D107-E9D4-4CBB-85C4-B206F692B6B8}" destId="{1A77DFE2-E5E8-466B-A75B-91594D71CDDC}" srcOrd="0" destOrd="0" presId="urn:microsoft.com/office/officeart/2005/8/layout/bProcess3"/>
    <dgm:cxn modelId="{DD118BD1-C040-48D3-A122-D65F76CF151C}" type="presOf" srcId="{E2DC451D-84DF-4259-B373-A74DF5D37F3B}" destId="{22092230-2D77-4D5A-A4C4-3702B39F46D0}" srcOrd="1" destOrd="0" presId="urn:microsoft.com/office/officeart/2005/8/layout/bProcess3"/>
    <dgm:cxn modelId="{4CF61BE7-D597-4586-8E39-9051CDF1C5DF}" type="presOf" srcId="{9AEB6CFD-1967-449D-A04C-C3AD87A34401}" destId="{142A6C1F-9DC9-4700-9D0C-7CE12443A3BF}" srcOrd="0" destOrd="0" presId="urn:microsoft.com/office/officeart/2005/8/layout/bProcess3"/>
    <dgm:cxn modelId="{334273E9-DDFB-458E-9487-D9ECBF8E12F6}" type="presOf" srcId="{A9FF5A8D-A8CA-4AE3-81C6-4AB538E56BAC}" destId="{99B2BD0E-0EE3-4E1A-87C4-E287E2506537}" srcOrd="0" destOrd="0" presId="urn:microsoft.com/office/officeart/2005/8/layout/bProcess3"/>
    <dgm:cxn modelId="{AA7144F8-5CF7-4B28-AB34-C3A7C7A65AB1}" type="presOf" srcId="{AB2AD17C-2F91-44AE-ABF6-A2D832F22462}" destId="{327F8A10-2C6E-4404-9C1C-BC644DDED804}" srcOrd="0" destOrd="0" presId="urn:microsoft.com/office/officeart/2005/8/layout/bProcess3"/>
    <dgm:cxn modelId="{33E7535B-28E1-4CFF-878D-1E05A9EF2F3E}" type="presParOf" srcId="{DCB44303-5DB2-4CC8-9DEC-04B6F5567276}" destId="{4823B8D3-A40F-45FC-9B9E-CB25ABC6DB83}" srcOrd="0" destOrd="0" presId="urn:microsoft.com/office/officeart/2005/8/layout/bProcess3"/>
    <dgm:cxn modelId="{AD2F7E5E-ADB2-4832-9E32-495075439935}" type="presParOf" srcId="{DCB44303-5DB2-4CC8-9DEC-04B6F5567276}" destId="{327F8A10-2C6E-4404-9C1C-BC644DDED804}" srcOrd="1" destOrd="0" presId="urn:microsoft.com/office/officeart/2005/8/layout/bProcess3"/>
    <dgm:cxn modelId="{F47865AB-E214-4B0D-9573-ABC7CC7942E8}" type="presParOf" srcId="{327F8A10-2C6E-4404-9C1C-BC644DDED804}" destId="{627446E0-AB75-4ACA-8A63-26D7D8E538A6}" srcOrd="0" destOrd="0" presId="urn:microsoft.com/office/officeart/2005/8/layout/bProcess3"/>
    <dgm:cxn modelId="{2F009BC5-DBE8-43EC-AF97-DD52F37D4F33}" type="presParOf" srcId="{DCB44303-5DB2-4CC8-9DEC-04B6F5567276}" destId="{952AE3AC-1C2B-4657-B453-7A99140DC57E}" srcOrd="2" destOrd="0" presId="urn:microsoft.com/office/officeart/2005/8/layout/bProcess3"/>
    <dgm:cxn modelId="{03CA6506-3E74-4944-805B-132962AA2359}" type="presParOf" srcId="{DCB44303-5DB2-4CC8-9DEC-04B6F5567276}" destId="{393E54B8-55CC-4CDF-B3B8-DECA749C7706}" srcOrd="3" destOrd="0" presId="urn:microsoft.com/office/officeart/2005/8/layout/bProcess3"/>
    <dgm:cxn modelId="{FF286DC9-A206-479F-B73F-6C6449812E64}" type="presParOf" srcId="{393E54B8-55CC-4CDF-B3B8-DECA749C7706}" destId="{7011256D-1AEB-4864-ADDC-DE80B939C90A}" srcOrd="0" destOrd="0" presId="urn:microsoft.com/office/officeart/2005/8/layout/bProcess3"/>
    <dgm:cxn modelId="{67B96305-7533-491F-92B5-D2317F9A839E}" type="presParOf" srcId="{DCB44303-5DB2-4CC8-9DEC-04B6F5567276}" destId="{3034E6A1-7E25-477C-BE47-97AC6BA0696B}" srcOrd="4" destOrd="0" presId="urn:microsoft.com/office/officeart/2005/8/layout/bProcess3"/>
    <dgm:cxn modelId="{40E937B8-6128-4162-B83B-0A06754F23CD}" type="presParOf" srcId="{DCB44303-5DB2-4CC8-9DEC-04B6F5567276}" destId="{99B2BD0E-0EE3-4E1A-87C4-E287E2506537}" srcOrd="5" destOrd="0" presId="urn:microsoft.com/office/officeart/2005/8/layout/bProcess3"/>
    <dgm:cxn modelId="{A221CB5D-9F80-49F8-8EFE-21DC31049733}" type="presParOf" srcId="{99B2BD0E-0EE3-4E1A-87C4-E287E2506537}" destId="{07115BB7-B402-4849-A6FE-E101E4ACB282}" srcOrd="0" destOrd="0" presId="urn:microsoft.com/office/officeart/2005/8/layout/bProcess3"/>
    <dgm:cxn modelId="{B88CFFC8-95D6-4192-AB98-E3BF51BF66FB}" type="presParOf" srcId="{DCB44303-5DB2-4CC8-9DEC-04B6F5567276}" destId="{1A77DFE2-E5E8-466B-A75B-91594D71CDDC}" srcOrd="6" destOrd="0" presId="urn:microsoft.com/office/officeart/2005/8/layout/bProcess3"/>
    <dgm:cxn modelId="{E4840E47-875A-473B-A9D3-4427D7B09EDB}" type="presParOf" srcId="{DCB44303-5DB2-4CC8-9DEC-04B6F5567276}" destId="{142A6C1F-9DC9-4700-9D0C-7CE12443A3BF}" srcOrd="7" destOrd="0" presId="urn:microsoft.com/office/officeart/2005/8/layout/bProcess3"/>
    <dgm:cxn modelId="{D6AFA6FF-5E1B-4C4E-8712-40C6AEF804FA}" type="presParOf" srcId="{142A6C1F-9DC9-4700-9D0C-7CE12443A3BF}" destId="{A7D0AF37-CE10-495B-AF44-B1B91CA427B1}" srcOrd="0" destOrd="0" presId="urn:microsoft.com/office/officeart/2005/8/layout/bProcess3"/>
    <dgm:cxn modelId="{32A75935-EA5D-4719-8414-60E7FCF522D7}" type="presParOf" srcId="{DCB44303-5DB2-4CC8-9DEC-04B6F5567276}" destId="{E260C260-EAAB-4929-96AB-8EA2D85BBC28}" srcOrd="8" destOrd="0" presId="urn:microsoft.com/office/officeart/2005/8/layout/bProcess3"/>
    <dgm:cxn modelId="{EAC7E95F-CE9C-44DB-9F2B-C1F1529F0874}" type="presParOf" srcId="{DCB44303-5DB2-4CC8-9DEC-04B6F5567276}" destId="{DCA37D49-1DE1-4674-9C55-DFE0783372DB}" srcOrd="9" destOrd="0" presId="urn:microsoft.com/office/officeart/2005/8/layout/bProcess3"/>
    <dgm:cxn modelId="{9E6A3B30-772B-4D80-BE2F-E08E91BD8DCB}" type="presParOf" srcId="{DCA37D49-1DE1-4674-9C55-DFE0783372DB}" destId="{22092230-2D77-4D5A-A4C4-3702B39F46D0}" srcOrd="0" destOrd="0" presId="urn:microsoft.com/office/officeart/2005/8/layout/bProcess3"/>
    <dgm:cxn modelId="{929A08F3-1E23-4C1C-AD2D-DBF70249A9C4}" type="presParOf" srcId="{DCB44303-5DB2-4CC8-9DEC-04B6F5567276}" destId="{32AB6B0C-7173-4A2C-BF26-0EC795EC2319}" srcOrd="10" destOrd="0" presId="urn:microsoft.com/office/officeart/2005/8/layout/bProcess3"/>
    <dgm:cxn modelId="{334DB0C0-EA28-4FEB-B6A4-11478E3B14C0}" type="presParOf" srcId="{DCB44303-5DB2-4CC8-9DEC-04B6F5567276}" destId="{CFAF3A63-2D29-43AA-8B9A-5D5B22D15197}" srcOrd="11" destOrd="0" presId="urn:microsoft.com/office/officeart/2005/8/layout/bProcess3"/>
    <dgm:cxn modelId="{D64FD974-F707-4A95-9FBB-A347EA9818EF}" type="presParOf" srcId="{CFAF3A63-2D29-43AA-8B9A-5D5B22D15197}" destId="{EA147811-A598-4AC8-9918-5DBF8CDFD199}" srcOrd="0" destOrd="0" presId="urn:microsoft.com/office/officeart/2005/8/layout/bProcess3"/>
    <dgm:cxn modelId="{A0CA6068-F74F-4B84-9B0D-5E5A773E9D35}" type="presParOf" srcId="{DCB44303-5DB2-4CC8-9DEC-04B6F5567276}" destId="{54E0F945-08BD-4E59-AB5F-38EA89CA4467}" srcOrd="12" destOrd="0" presId="urn:microsoft.com/office/officeart/2005/8/layout/bProcess3"/>
    <dgm:cxn modelId="{3F8887D4-3CF8-461F-97EB-498192996EF0}" type="presParOf" srcId="{DCB44303-5DB2-4CC8-9DEC-04B6F5567276}" destId="{D93990E0-F279-4586-B234-9622DAC0C34B}" srcOrd="13" destOrd="0" presId="urn:microsoft.com/office/officeart/2005/8/layout/bProcess3"/>
    <dgm:cxn modelId="{0CC319BD-BAFD-489C-8E17-4F3A74BE7F26}" type="presParOf" srcId="{D93990E0-F279-4586-B234-9622DAC0C34B}" destId="{9C2C2D95-85C6-4A0B-B964-FC6F38950615}" srcOrd="0" destOrd="0" presId="urn:microsoft.com/office/officeart/2005/8/layout/bProcess3"/>
    <dgm:cxn modelId="{CAD4EA17-C6F7-42C4-9C05-59213EABDB99}" type="presParOf" srcId="{DCB44303-5DB2-4CC8-9DEC-04B6F5567276}" destId="{6B0CB40E-0AC3-4C9E-8FB0-95CFDBE0EC35}" srcOrd="14" destOrd="0" presId="urn:microsoft.com/office/officeart/2005/8/layout/bProcess3"/>
    <dgm:cxn modelId="{FCFED5B5-8F9B-44A4-953E-8948AC26A580}" type="presParOf" srcId="{DCB44303-5DB2-4CC8-9DEC-04B6F5567276}" destId="{297A46B6-5AA7-4DD2-A3F9-4A8E1756066D}" srcOrd="15" destOrd="0" presId="urn:microsoft.com/office/officeart/2005/8/layout/bProcess3"/>
    <dgm:cxn modelId="{63979E9F-209D-4D15-B61C-12AA226F26A9}" type="presParOf" srcId="{297A46B6-5AA7-4DD2-A3F9-4A8E1756066D}" destId="{5D8D5E21-DEDB-4657-8941-B13276D058CD}" srcOrd="0" destOrd="0" presId="urn:microsoft.com/office/officeart/2005/8/layout/bProcess3"/>
    <dgm:cxn modelId="{1117DEE1-23FF-46FA-895A-002B5E98F899}" type="presParOf" srcId="{DCB44303-5DB2-4CC8-9DEC-04B6F5567276}" destId="{C9F0C0B7-FDBF-419C-972C-B3B7358FC08A}" srcOrd="16" destOrd="0" presId="urn:microsoft.com/office/officeart/2005/8/layout/bProcess3"/>
  </dgm:cxnLst>
  <dgm:bg/>
  <dgm:whole/>
  <dgm:extLst>
    <a:ext uri="http://schemas.microsoft.com/office/drawing/2008/diagram">
      <dsp:dataModelExt xmlns:dsp="http://schemas.microsoft.com/office/drawing/2008/diagram" relId="rId4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0338B837-7CC6-4EEE-91C1-033649883D0E}">
      <dsp:nvSpPr>
        <dsp:cNvPr id="0" name=""/>
        <dsp:cNvSpPr/>
      </dsp:nvSpPr>
      <dsp:spPr>
        <a:xfrm>
          <a:off x="2439529" y="888850"/>
          <a:ext cx="529418" cy="91440"/>
        </a:xfrm>
        <a:custGeom>
          <a:avLst/>
          <a:gdLst/>
          <a:ahLst/>
          <a:cxnLst/>
          <a:rect l="0" t="0" r="0" b="0"/>
          <a:pathLst>
            <a:path>
              <a:moveTo>
                <a:pt x="0" y="45720"/>
              </a:moveTo>
              <a:lnTo>
                <a:pt x="529418" y="45720"/>
              </a:lnTo>
            </a:path>
          </a:pathLst>
        </a:custGeom>
        <a:noFill/>
        <a:ln w="12700" cap="flat" cmpd="sng" algn="ctr">
          <a:solidFill>
            <a:schemeClr val="accent4">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690237" y="931770"/>
        <a:ext cx="28000" cy="5600"/>
      </dsp:txXfrm>
    </dsp:sp>
    <dsp:sp modelId="{12D0CF42-40ED-4EB7-A6D6-9A775B081378}">
      <dsp:nvSpPr>
        <dsp:cNvPr id="0" name=""/>
        <dsp:cNvSpPr/>
      </dsp:nvSpPr>
      <dsp:spPr>
        <a:xfrm>
          <a:off x="6468" y="204112"/>
          <a:ext cx="2434861" cy="1460916"/>
        </a:xfrm>
        <a:prstGeom prst="rect">
          <a:avLst/>
        </a:prstGeom>
        <a:solidFill>
          <a:schemeClr val="accent4">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Initiate Request for Application (RFA) process to advertise Federal subaward and identify potential subrecipients</a:t>
          </a:r>
        </a:p>
      </dsp:txBody>
      <dsp:txXfrm>
        <a:off x="6468" y="204112"/>
        <a:ext cx="2434861" cy="1460916"/>
      </dsp:txXfrm>
    </dsp:sp>
    <dsp:sp modelId="{AB972E36-4240-4AFD-B8BB-938AAD78BF67}">
      <dsp:nvSpPr>
        <dsp:cNvPr id="0" name=""/>
        <dsp:cNvSpPr/>
      </dsp:nvSpPr>
      <dsp:spPr>
        <a:xfrm>
          <a:off x="5434408" y="888850"/>
          <a:ext cx="529418" cy="91440"/>
        </a:xfrm>
        <a:custGeom>
          <a:avLst/>
          <a:gdLst/>
          <a:ahLst/>
          <a:cxnLst/>
          <a:rect l="0" t="0" r="0" b="0"/>
          <a:pathLst>
            <a:path>
              <a:moveTo>
                <a:pt x="0" y="45720"/>
              </a:moveTo>
              <a:lnTo>
                <a:pt x="529418" y="45720"/>
              </a:lnTo>
            </a:path>
          </a:pathLst>
        </a:custGeom>
        <a:noFill/>
        <a:ln w="12700" cap="flat" cmpd="sng" algn="ctr">
          <a:solidFill>
            <a:schemeClr val="accent4">
              <a:hueOff val="471424"/>
              <a:satOff val="-2086"/>
              <a:lumOff val="-35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685117" y="931770"/>
        <a:ext cx="28000" cy="5600"/>
      </dsp:txXfrm>
    </dsp:sp>
    <dsp:sp modelId="{1171C35F-FD4E-4B21-B645-888E471D8A51}">
      <dsp:nvSpPr>
        <dsp:cNvPr id="0" name=""/>
        <dsp:cNvSpPr/>
      </dsp:nvSpPr>
      <dsp:spPr>
        <a:xfrm>
          <a:off x="3001347" y="204112"/>
          <a:ext cx="2434861" cy="1460916"/>
        </a:xfrm>
        <a:prstGeom prst="rect">
          <a:avLst/>
        </a:prstGeom>
        <a:solidFill>
          <a:schemeClr val="accent4">
            <a:hueOff val="439996"/>
            <a:satOff val="-1947"/>
            <a:lumOff val="-327"/>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Document Suspension and Debarment check</a:t>
          </a:r>
        </a:p>
      </dsp:txBody>
      <dsp:txXfrm>
        <a:off x="3001347" y="204112"/>
        <a:ext cx="2434861" cy="1460916"/>
      </dsp:txXfrm>
    </dsp:sp>
    <dsp:sp modelId="{24FAE0C7-A7D3-4AC9-81FB-43B071E78328}">
      <dsp:nvSpPr>
        <dsp:cNvPr id="0" name=""/>
        <dsp:cNvSpPr/>
      </dsp:nvSpPr>
      <dsp:spPr>
        <a:xfrm>
          <a:off x="1223898" y="1663228"/>
          <a:ext cx="5989758" cy="529418"/>
        </a:xfrm>
        <a:custGeom>
          <a:avLst/>
          <a:gdLst/>
          <a:ahLst/>
          <a:cxnLst/>
          <a:rect l="0" t="0" r="0" b="0"/>
          <a:pathLst>
            <a:path>
              <a:moveTo>
                <a:pt x="5989758" y="0"/>
              </a:moveTo>
              <a:lnTo>
                <a:pt x="5989758" y="281809"/>
              </a:lnTo>
              <a:lnTo>
                <a:pt x="0" y="281809"/>
              </a:lnTo>
              <a:lnTo>
                <a:pt x="0" y="529418"/>
              </a:lnTo>
            </a:path>
          </a:pathLst>
        </a:custGeom>
        <a:noFill/>
        <a:ln w="12700" cap="flat" cmpd="sng" algn="ctr">
          <a:solidFill>
            <a:schemeClr val="accent4">
              <a:hueOff val="942848"/>
              <a:satOff val="-4172"/>
              <a:lumOff val="-70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068380" y="1925137"/>
        <a:ext cx="300794" cy="5600"/>
      </dsp:txXfrm>
    </dsp:sp>
    <dsp:sp modelId="{B5A5CD36-F67D-4032-A83D-6A7CC0AC7E5C}">
      <dsp:nvSpPr>
        <dsp:cNvPr id="0" name=""/>
        <dsp:cNvSpPr/>
      </dsp:nvSpPr>
      <dsp:spPr>
        <a:xfrm>
          <a:off x="5996226" y="204112"/>
          <a:ext cx="2434861" cy="1460916"/>
        </a:xfrm>
        <a:prstGeom prst="rect">
          <a:avLst/>
        </a:prstGeom>
        <a:solidFill>
          <a:schemeClr val="accent4">
            <a:hueOff val="879992"/>
            <a:satOff val="-3894"/>
            <a:lumOff val="-654"/>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Document Subrecipient vs. Contractor Determination Form</a:t>
          </a:r>
        </a:p>
      </dsp:txBody>
      <dsp:txXfrm>
        <a:off x="5996226" y="204112"/>
        <a:ext cx="2434861" cy="1460916"/>
      </dsp:txXfrm>
    </dsp:sp>
    <dsp:sp modelId="{26D65554-4951-4E46-A5E7-404DE1FECFEF}">
      <dsp:nvSpPr>
        <dsp:cNvPr id="0" name=""/>
        <dsp:cNvSpPr/>
      </dsp:nvSpPr>
      <dsp:spPr>
        <a:xfrm>
          <a:off x="2439529" y="2909785"/>
          <a:ext cx="529418" cy="91440"/>
        </a:xfrm>
        <a:custGeom>
          <a:avLst/>
          <a:gdLst/>
          <a:ahLst/>
          <a:cxnLst/>
          <a:rect l="0" t="0" r="0" b="0"/>
          <a:pathLst>
            <a:path>
              <a:moveTo>
                <a:pt x="0" y="45720"/>
              </a:moveTo>
              <a:lnTo>
                <a:pt x="529418" y="45720"/>
              </a:lnTo>
            </a:path>
          </a:pathLst>
        </a:custGeom>
        <a:noFill/>
        <a:ln w="12700" cap="flat" cmpd="sng" algn="ctr">
          <a:solidFill>
            <a:schemeClr val="accent4">
              <a:hueOff val="1414272"/>
              <a:satOff val="-6258"/>
              <a:lumOff val="-1051"/>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690237" y="2952705"/>
        <a:ext cx="28000" cy="5600"/>
      </dsp:txXfrm>
    </dsp:sp>
    <dsp:sp modelId="{FA59E97B-4AED-494D-8CF4-ECD6AEFA7372}">
      <dsp:nvSpPr>
        <dsp:cNvPr id="0" name=""/>
        <dsp:cNvSpPr/>
      </dsp:nvSpPr>
      <dsp:spPr>
        <a:xfrm>
          <a:off x="6468" y="2225047"/>
          <a:ext cx="2434861" cy="1460916"/>
        </a:xfrm>
        <a:prstGeom prst="rect">
          <a:avLst/>
        </a:prstGeom>
        <a:solidFill>
          <a:schemeClr val="accent4">
            <a:hueOff val="1319987"/>
            <a:satOff val="-5840"/>
            <a:lumOff val="-981"/>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Conclude agreement is a subrecipient relationship</a:t>
          </a:r>
        </a:p>
      </dsp:txBody>
      <dsp:txXfrm>
        <a:off x="6468" y="2225047"/>
        <a:ext cx="2434861" cy="1460916"/>
      </dsp:txXfrm>
    </dsp:sp>
    <dsp:sp modelId="{5395EFCF-5FF6-4097-A473-DCA6F5EBE0D0}">
      <dsp:nvSpPr>
        <dsp:cNvPr id="0" name=""/>
        <dsp:cNvSpPr/>
      </dsp:nvSpPr>
      <dsp:spPr>
        <a:xfrm>
          <a:off x="5434408" y="2909785"/>
          <a:ext cx="529418" cy="91440"/>
        </a:xfrm>
        <a:custGeom>
          <a:avLst/>
          <a:gdLst/>
          <a:ahLst/>
          <a:cxnLst/>
          <a:rect l="0" t="0" r="0" b="0"/>
          <a:pathLst>
            <a:path>
              <a:moveTo>
                <a:pt x="0" y="45720"/>
              </a:moveTo>
              <a:lnTo>
                <a:pt x="529418" y="45720"/>
              </a:lnTo>
            </a:path>
          </a:pathLst>
        </a:custGeom>
        <a:noFill/>
        <a:ln w="12700" cap="flat" cmpd="sng" algn="ctr">
          <a:solidFill>
            <a:schemeClr val="accent4">
              <a:hueOff val="1885696"/>
              <a:satOff val="-8343"/>
              <a:lumOff val="-1401"/>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685117" y="2952705"/>
        <a:ext cx="28000" cy="5600"/>
      </dsp:txXfrm>
    </dsp:sp>
    <dsp:sp modelId="{B206FC3E-7D48-4B0C-A5B4-24CCE57DBC9C}">
      <dsp:nvSpPr>
        <dsp:cNvPr id="0" name=""/>
        <dsp:cNvSpPr/>
      </dsp:nvSpPr>
      <dsp:spPr>
        <a:xfrm>
          <a:off x="3001347" y="2225047"/>
          <a:ext cx="2434861" cy="1460916"/>
        </a:xfrm>
        <a:prstGeom prst="rect">
          <a:avLst/>
        </a:prstGeom>
        <a:solidFill>
          <a:schemeClr val="accent4">
            <a:hueOff val="1759983"/>
            <a:satOff val="-7787"/>
            <a:lumOff val="-1307"/>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Obtain approval of the Subrecipient vs. Contractor Determination Form</a:t>
          </a:r>
        </a:p>
      </dsp:txBody>
      <dsp:txXfrm>
        <a:off x="3001347" y="2225047"/>
        <a:ext cx="2434861" cy="1460916"/>
      </dsp:txXfrm>
    </dsp:sp>
    <dsp:sp modelId="{14170E8F-0708-453D-AC27-E0C7DAB21E57}">
      <dsp:nvSpPr>
        <dsp:cNvPr id="0" name=""/>
        <dsp:cNvSpPr/>
      </dsp:nvSpPr>
      <dsp:spPr>
        <a:xfrm>
          <a:off x="1223898" y="3684163"/>
          <a:ext cx="5989758" cy="529418"/>
        </a:xfrm>
        <a:custGeom>
          <a:avLst/>
          <a:gdLst/>
          <a:ahLst/>
          <a:cxnLst/>
          <a:rect l="0" t="0" r="0" b="0"/>
          <a:pathLst>
            <a:path>
              <a:moveTo>
                <a:pt x="5989758" y="0"/>
              </a:moveTo>
              <a:lnTo>
                <a:pt x="5989758" y="281809"/>
              </a:lnTo>
              <a:lnTo>
                <a:pt x="0" y="281809"/>
              </a:lnTo>
              <a:lnTo>
                <a:pt x="0" y="529418"/>
              </a:lnTo>
            </a:path>
          </a:pathLst>
        </a:custGeom>
        <a:noFill/>
        <a:ln w="12700" cap="flat" cmpd="sng" algn="ctr">
          <a:solidFill>
            <a:schemeClr val="accent4">
              <a:hueOff val="2357120"/>
              <a:satOff val="-10429"/>
              <a:lumOff val="-1751"/>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068380" y="3946072"/>
        <a:ext cx="300794" cy="5600"/>
      </dsp:txXfrm>
    </dsp:sp>
    <dsp:sp modelId="{A0EA6973-0738-49CC-802E-B5086BBDB91D}">
      <dsp:nvSpPr>
        <dsp:cNvPr id="0" name=""/>
        <dsp:cNvSpPr/>
      </dsp:nvSpPr>
      <dsp:spPr>
        <a:xfrm>
          <a:off x="5996226" y="2225047"/>
          <a:ext cx="2434861" cy="1460916"/>
        </a:xfrm>
        <a:prstGeom prst="rect">
          <a:avLst/>
        </a:prstGeom>
        <a:solidFill>
          <a:schemeClr val="accent4">
            <a:hueOff val="2199979"/>
            <a:satOff val="-9734"/>
            <a:lumOff val="-1634"/>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Conduct the Pre-Award Risk Assessment on the subrecipient</a:t>
          </a:r>
        </a:p>
      </dsp:txBody>
      <dsp:txXfrm>
        <a:off x="5996226" y="2225047"/>
        <a:ext cx="2434861" cy="1460916"/>
      </dsp:txXfrm>
    </dsp:sp>
    <dsp:sp modelId="{A36D38E5-25F2-414E-93C2-5E98DFE00005}">
      <dsp:nvSpPr>
        <dsp:cNvPr id="0" name=""/>
        <dsp:cNvSpPr/>
      </dsp:nvSpPr>
      <dsp:spPr>
        <a:xfrm>
          <a:off x="2439529" y="4930720"/>
          <a:ext cx="529418" cy="91440"/>
        </a:xfrm>
        <a:custGeom>
          <a:avLst/>
          <a:gdLst/>
          <a:ahLst/>
          <a:cxnLst/>
          <a:rect l="0" t="0" r="0" b="0"/>
          <a:pathLst>
            <a:path>
              <a:moveTo>
                <a:pt x="0" y="45720"/>
              </a:moveTo>
              <a:lnTo>
                <a:pt x="529418" y="45720"/>
              </a:lnTo>
            </a:path>
          </a:pathLst>
        </a:custGeom>
        <a:noFill/>
        <a:ln w="12700" cap="flat" cmpd="sng" algn="ctr">
          <a:solidFill>
            <a:schemeClr val="accent4">
              <a:hueOff val="2828544"/>
              <a:satOff val="-12515"/>
              <a:lumOff val="-2101"/>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690237" y="4973640"/>
        <a:ext cx="28000" cy="5600"/>
      </dsp:txXfrm>
    </dsp:sp>
    <dsp:sp modelId="{A16CDB3C-3B3C-4A95-8E3F-C87CE2A9DE7D}">
      <dsp:nvSpPr>
        <dsp:cNvPr id="0" name=""/>
        <dsp:cNvSpPr/>
      </dsp:nvSpPr>
      <dsp:spPr>
        <a:xfrm>
          <a:off x="6468" y="4245981"/>
          <a:ext cx="2434861" cy="1460916"/>
        </a:xfrm>
        <a:prstGeom prst="rect">
          <a:avLst/>
        </a:prstGeom>
        <a:solidFill>
          <a:schemeClr val="accent4">
            <a:hueOff val="2639975"/>
            <a:satOff val="-11681"/>
            <a:lumOff val="-1961"/>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Assign overall risk level</a:t>
          </a:r>
        </a:p>
      </dsp:txBody>
      <dsp:txXfrm>
        <a:off x="6468" y="4245981"/>
        <a:ext cx="2434861" cy="1460916"/>
      </dsp:txXfrm>
    </dsp:sp>
    <dsp:sp modelId="{14BA37BE-C29F-4A3C-BDED-134093722E35}">
      <dsp:nvSpPr>
        <dsp:cNvPr id="0" name=""/>
        <dsp:cNvSpPr/>
      </dsp:nvSpPr>
      <dsp:spPr>
        <a:xfrm>
          <a:off x="5434408" y="4930720"/>
          <a:ext cx="529418" cy="91440"/>
        </a:xfrm>
        <a:custGeom>
          <a:avLst/>
          <a:gdLst/>
          <a:ahLst/>
          <a:cxnLst/>
          <a:rect l="0" t="0" r="0" b="0"/>
          <a:pathLst>
            <a:path>
              <a:moveTo>
                <a:pt x="0" y="45720"/>
              </a:moveTo>
              <a:lnTo>
                <a:pt x="529418" y="45720"/>
              </a:lnTo>
            </a:path>
          </a:pathLst>
        </a:custGeom>
        <a:noFill/>
        <a:ln w="12700" cap="flat" cmpd="sng" algn="ctr">
          <a:solidFill>
            <a:schemeClr val="accent4">
              <a:hueOff val="3299968"/>
              <a:satOff val="-14601"/>
              <a:lumOff val="-245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685117" y="4973640"/>
        <a:ext cx="28000" cy="5600"/>
      </dsp:txXfrm>
    </dsp:sp>
    <dsp:sp modelId="{9EF09673-4694-44B2-870D-1BF2E838F68C}">
      <dsp:nvSpPr>
        <dsp:cNvPr id="0" name=""/>
        <dsp:cNvSpPr/>
      </dsp:nvSpPr>
      <dsp:spPr>
        <a:xfrm>
          <a:off x="3001347" y="4245981"/>
          <a:ext cx="2434861" cy="1460916"/>
        </a:xfrm>
        <a:prstGeom prst="rect">
          <a:avLst/>
        </a:prstGeom>
        <a:solidFill>
          <a:schemeClr val="accent4">
            <a:hueOff val="3079971"/>
            <a:satOff val="-13628"/>
            <a:lumOff val="-2288"/>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Obtain approval of the Pre-award Risk Assessment</a:t>
          </a:r>
        </a:p>
      </dsp:txBody>
      <dsp:txXfrm>
        <a:off x="3001347" y="4245981"/>
        <a:ext cx="2434861" cy="1460916"/>
      </dsp:txXfrm>
    </dsp:sp>
    <dsp:sp modelId="{DD28352D-757B-4214-A52B-F1C5F4DF74F2}">
      <dsp:nvSpPr>
        <dsp:cNvPr id="0" name=""/>
        <dsp:cNvSpPr/>
      </dsp:nvSpPr>
      <dsp:spPr>
        <a:xfrm>
          <a:off x="1223898" y="5705098"/>
          <a:ext cx="5989758" cy="529418"/>
        </a:xfrm>
        <a:custGeom>
          <a:avLst/>
          <a:gdLst/>
          <a:ahLst/>
          <a:cxnLst/>
          <a:rect l="0" t="0" r="0" b="0"/>
          <a:pathLst>
            <a:path>
              <a:moveTo>
                <a:pt x="5989758" y="0"/>
              </a:moveTo>
              <a:lnTo>
                <a:pt x="5989758" y="281809"/>
              </a:lnTo>
              <a:lnTo>
                <a:pt x="0" y="281809"/>
              </a:lnTo>
              <a:lnTo>
                <a:pt x="0" y="529418"/>
              </a:lnTo>
            </a:path>
          </a:pathLst>
        </a:custGeom>
        <a:noFill/>
        <a:ln w="12700" cap="flat" cmpd="sng" algn="ctr">
          <a:solidFill>
            <a:schemeClr val="accent4">
              <a:hueOff val="3771393"/>
              <a:satOff val="-16687"/>
              <a:lumOff val="-280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068380" y="5967007"/>
        <a:ext cx="300794" cy="5600"/>
      </dsp:txXfrm>
    </dsp:sp>
    <dsp:sp modelId="{97CC644F-F5B5-4D1A-9F74-96EB2D390221}">
      <dsp:nvSpPr>
        <dsp:cNvPr id="0" name=""/>
        <dsp:cNvSpPr/>
      </dsp:nvSpPr>
      <dsp:spPr>
        <a:xfrm>
          <a:off x="5996226" y="4245981"/>
          <a:ext cx="2434861" cy="1460916"/>
        </a:xfrm>
        <a:prstGeom prst="rect">
          <a:avLst/>
        </a:prstGeom>
        <a:solidFill>
          <a:schemeClr val="accent4">
            <a:hueOff val="3519966"/>
            <a:satOff val="-15574"/>
            <a:lumOff val="-2615"/>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Verify indirect cost rate</a:t>
          </a:r>
        </a:p>
      </dsp:txBody>
      <dsp:txXfrm>
        <a:off x="5996226" y="4245981"/>
        <a:ext cx="2434861" cy="1460916"/>
      </dsp:txXfrm>
    </dsp:sp>
    <dsp:sp modelId="{110F484B-1FB3-4029-A2E9-654479DDBC72}">
      <dsp:nvSpPr>
        <dsp:cNvPr id="0" name=""/>
        <dsp:cNvSpPr/>
      </dsp:nvSpPr>
      <dsp:spPr>
        <a:xfrm>
          <a:off x="2439529" y="6951654"/>
          <a:ext cx="529418" cy="91440"/>
        </a:xfrm>
        <a:custGeom>
          <a:avLst/>
          <a:gdLst/>
          <a:ahLst/>
          <a:cxnLst/>
          <a:rect l="0" t="0" r="0" b="0"/>
          <a:pathLst>
            <a:path>
              <a:moveTo>
                <a:pt x="0" y="45720"/>
              </a:moveTo>
              <a:lnTo>
                <a:pt x="529418" y="45720"/>
              </a:lnTo>
            </a:path>
          </a:pathLst>
        </a:custGeom>
        <a:noFill/>
        <a:ln w="12700" cap="flat" cmpd="sng" algn="ctr">
          <a:solidFill>
            <a:schemeClr val="accent4">
              <a:hueOff val="4242816"/>
              <a:satOff val="-18773"/>
              <a:lumOff val="-315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690237" y="6994574"/>
        <a:ext cx="28000" cy="5600"/>
      </dsp:txXfrm>
    </dsp:sp>
    <dsp:sp modelId="{BC82A3DA-539C-4F2B-931E-AA4DF7D27BA5}">
      <dsp:nvSpPr>
        <dsp:cNvPr id="0" name=""/>
        <dsp:cNvSpPr/>
      </dsp:nvSpPr>
      <dsp:spPr>
        <a:xfrm>
          <a:off x="6468" y="6266916"/>
          <a:ext cx="2434861" cy="1460916"/>
        </a:xfrm>
        <a:prstGeom prst="rect">
          <a:avLst/>
        </a:prstGeom>
        <a:solidFill>
          <a:schemeClr val="accent4">
            <a:hueOff val="3959962"/>
            <a:satOff val="-17521"/>
            <a:lumOff val="-2942"/>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Identify the Subrecipient Agreement Template</a:t>
          </a:r>
        </a:p>
      </dsp:txBody>
      <dsp:txXfrm>
        <a:off x="6468" y="6266916"/>
        <a:ext cx="2434861" cy="1460916"/>
      </dsp:txXfrm>
    </dsp:sp>
    <dsp:sp modelId="{D44683A5-EE19-4F9A-855D-9FDC080F3E31}">
      <dsp:nvSpPr>
        <dsp:cNvPr id="0" name=""/>
        <dsp:cNvSpPr/>
      </dsp:nvSpPr>
      <dsp:spPr>
        <a:xfrm>
          <a:off x="5434408" y="6951654"/>
          <a:ext cx="529418" cy="91440"/>
        </a:xfrm>
        <a:custGeom>
          <a:avLst/>
          <a:gdLst/>
          <a:ahLst/>
          <a:cxnLst/>
          <a:rect l="0" t="0" r="0" b="0"/>
          <a:pathLst>
            <a:path>
              <a:moveTo>
                <a:pt x="0" y="45720"/>
              </a:moveTo>
              <a:lnTo>
                <a:pt x="529418" y="45720"/>
              </a:lnTo>
            </a:path>
          </a:pathLst>
        </a:custGeom>
        <a:noFill/>
        <a:ln w="12700" cap="flat" cmpd="sng" algn="ctr">
          <a:solidFill>
            <a:schemeClr val="accent4">
              <a:hueOff val="4714241"/>
              <a:satOff val="-20859"/>
              <a:lumOff val="-350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685117" y="6994574"/>
        <a:ext cx="28000" cy="5600"/>
      </dsp:txXfrm>
    </dsp:sp>
    <dsp:sp modelId="{D5600807-8F7F-40A6-9DDE-1C47F7B9FE70}">
      <dsp:nvSpPr>
        <dsp:cNvPr id="0" name=""/>
        <dsp:cNvSpPr/>
      </dsp:nvSpPr>
      <dsp:spPr>
        <a:xfrm>
          <a:off x="3001347" y="6266916"/>
          <a:ext cx="2434861" cy="1460916"/>
        </a:xfrm>
        <a:prstGeom prst="rect">
          <a:avLst/>
        </a:prstGeom>
        <a:solidFill>
          <a:schemeClr val="accent4">
            <a:hueOff val="4399958"/>
            <a:satOff val="-19468"/>
            <a:lumOff val="-3269"/>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Complete Federal Award Info and Compliance Requirements in the Agreement template</a:t>
          </a:r>
        </a:p>
      </dsp:txBody>
      <dsp:txXfrm>
        <a:off x="3001347" y="6266916"/>
        <a:ext cx="2434861" cy="1460916"/>
      </dsp:txXfrm>
    </dsp:sp>
    <dsp:sp modelId="{B51154D3-A276-4E81-B136-A7092C069899}">
      <dsp:nvSpPr>
        <dsp:cNvPr id="0" name=""/>
        <dsp:cNvSpPr/>
      </dsp:nvSpPr>
      <dsp:spPr>
        <a:xfrm>
          <a:off x="1223898" y="7726033"/>
          <a:ext cx="5989758" cy="529418"/>
        </a:xfrm>
        <a:custGeom>
          <a:avLst/>
          <a:gdLst/>
          <a:ahLst/>
          <a:cxnLst/>
          <a:rect l="0" t="0" r="0" b="0"/>
          <a:pathLst>
            <a:path>
              <a:moveTo>
                <a:pt x="5989758" y="0"/>
              </a:moveTo>
              <a:lnTo>
                <a:pt x="5989758" y="281809"/>
              </a:lnTo>
              <a:lnTo>
                <a:pt x="0" y="281809"/>
              </a:lnTo>
              <a:lnTo>
                <a:pt x="0" y="529418"/>
              </a:lnTo>
            </a:path>
          </a:pathLst>
        </a:custGeom>
        <a:noFill/>
        <a:ln w="12700" cap="flat" cmpd="sng" algn="ctr">
          <a:solidFill>
            <a:schemeClr val="accent4">
              <a:hueOff val="5185665"/>
              <a:satOff val="-22944"/>
              <a:lumOff val="-385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068380" y="7987942"/>
        <a:ext cx="300794" cy="5600"/>
      </dsp:txXfrm>
    </dsp:sp>
    <dsp:sp modelId="{4E4C5E80-D551-47D0-BE62-9CE909925760}">
      <dsp:nvSpPr>
        <dsp:cNvPr id="0" name=""/>
        <dsp:cNvSpPr/>
      </dsp:nvSpPr>
      <dsp:spPr>
        <a:xfrm>
          <a:off x="5996226" y="6266916"/>
          <a:ext cx="2434861" cy="1460916"/>
        </a:xfrm>
        <a:prstGeom prst="rect">
          <a:avLst/>
        </a:prstGeom>
        <a:solidFill>
          <a:schemeClr val="accent4">
            <a:hueOff val="4839954"/>
            <a:satOff val="-21415"/>
            <a:lumOff val="-3596"/>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Clearly define the scope of work, budget and budget narrative, cost sharing/match, and financial and programmatic reporting requirements in the agreement template</a:t>
          </a:r>
        </a:p>
      </dsp:txBody>
      <dsp:txXfrm>
        <a:off x="5996226" y="6266916"/>
        <a:ext cx="2434861" cy="1460916"/>
      </dsp:txXfrm>
    </dsp:sp>
    <dsp:sp modelId="{2B11D766-D3F1-4A88-9830-D6D733A1C6F1}">
      <dsp:nvSpPr>
        <dsp:cNvPr id="0" name=""/>
        <dsp:cNvSpPr/>
      </dsp:nvSpPr>
      <dsp:spPr>
        <a:xfrm>
          <a:off x="2439529" y="8972589"/>
          <a:ext cx="529418" cy="91440"/>
        </a:xfrm>
        <a:custGeom>
          <a:avLst/>
          <a:gdLst/>
          <a:ahLst/>
          <a:cxnLst/>
          <a:rect l="0" t="0" r="0" b="0"/>
          <a:pathLst>
            <a:path>
              <a:moveTo>
                <a:pt x="0" y="45720"/>
              </a:moveTo>
              <a:lnTo>
                <a:pt x="529418" y="45720"/>
              </a:lnTo>
            </a:path>
          </a:pathLst>
        </a:custGeom>
        <a:noFill/>
        <a:ln w="12700" cap="flat" cmpd="sng" algn="ctr">
          <a:solidFill>
            <a:schemeClr val="accent4">
              <a:hueOff val="5657089"/>
              <a:satOff val="-25030"/>
              <a:lumOff val="-4203"/>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690237" y="9015509"/>
        <a:ext cx="28000" cy="5600"/>
      </dsp:txXfrm>
    </dsp:sp>
    <dsp:sp modelId="{24BC714F-FF4D-4307-ADF3-492ADD094236}">
      <dsp:nvSpPr>
        <dsp:cNvPr id="0" name=""/>
        <dsp:cNvSpPr/>
      </dsp:nvSpPr>
      <dsp:spPr>
        <a:xfrm>
          <a:off x="6468" y="8287851"/>
          <a:ext cx="2434861" cy="1460916"/>
        </a:xfrm>
        <a:prstGeom prst="rect">
          <a:avLst/>
        </a:prstGeom>
        <a:solidFill>
          <a:schemeClr val="accent4">
            <a:hueOff val="5279950"/>
            <a:satOff val="-23362"/>
            <a:lumOff val="-3922"/>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Agreement is signed by all parties</a:t>
          </a:r>
        </a:p>
      </dsp:txBody>
      <dsp:txXfrm>
        <a:off x="6468" y="8287851"/>
        <a:ext cx="2434861" cy="1460916"/>
      </dsp:txXfrm>
    </dsp:sp>
    <dsp:sp modelId="{B34F1EBC-F3A7-4374-96D8-8380A7A4CFDB}">
      <dsp:nvSpPr>
        <dsp:cNvPr id="0" name=""/>
        <dsp:cNvSpPr/>
      </dsp:nvSpPr>
      <dsp:spPr>
        <a:xfrm>
          <a:off x="5434408" y="8972589"/>
          <a:ext cx="529418" cy="91440"/>
        </a:xfrm>
        <a:custGeom>
          <a:avLst/>
          <a:gdLst/>
          <a:ahLst/>
          <a:cxnLst/>
          <a:rect l="0" t="0" r="0" b="0"/>
          <a:pathLst>
            <a:path>
              <a:moveTo>
                <a:pt x="0" y="45720"/>
              </a:moveTo>
              <a:lnTo>
                <a:pt x="529418" y="45720"/>
              </a:lnTo>
            </a:path>
          </a:pathLst>
        </a:custGeom>
        <a:noFill/>
        <a:ln w="12700" cap="flat" cmpd="sng" algn="ctr">
          <a:solidFill>
            <a:schemeClr val="accent4">
              <a:hueOff val="6128513"/>
              <a:satOff val="-27116"/>
              <a:lumOff val="-4553"/>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685117" y="9015509"/>
        <a:ext cx="28000" cy="5600"/>
      </dsp:txXfrm>
    </dsp:sp>
    <dsp:sp modelId="{08BDFC76-E05F-4709-B52E-30C655177E5F}">
      <dsp:nvSpPr>
        <dsp:cNvPr id="0" name=""/>
        <dsp:cNvSpPr/>
      </dsp:nvSpPr>
      <dsp:spPr>
        <a:xfrm>
          <a:off x="3001347" y="8287851"/>
          <a:ext cx="2434861" cy="1460916"/>
        </a:xfrm>
        <a:prstGeom prst="rect">
          <a:avLst/>
        </a:prstGeom>
        <a:solidFill>
          <a:schemeClr val="accent4">
            <a:hueOff val="5719945"/>
            <a:satOff val="-25308"/>
            <a:lumOff val="-4249"/>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Establish a Purchase Order to processes payments to the subrecipient</a:t>
          </a:r>
        </a:p>
        <a:p>
          <a:pPr marL="0" lvl="0" indent="0" algn="ctr" defTabSz="577850">
            <a:lnSpc>
              <a:spcPct val="90000"/>
            </a:lnSpc>
            <a:spcBef>
              <a:spcPct val="0"/>
            </a:spcBef>
            <a:spcAft>
              <a:spcPct val="35000"/>
            </a:spcAft>
            <a:buNone/>
          </a:pPr>
          <a:r>
            <a:rPr lang="en-US" sz="1300" kern="1200"/>
            <a:t>(Also see procurement process)</a:t>
          </a:r>
        </a:p>
      </dsp:txBody>
      <dsp:txXfrm>
        <a:off x="3001347" y="8287851"/>
        <a:ext cx="2434861" cy="1460916"/>
      </dsp:txXfrm>
    </dsp:sp>
    <dsp:sp modelId="{09FF7F23-B810-437E-9895-54063892C992}">
      <dsp:nvSpPr>
        <dsp:cNvPr id="0" name=""/>
        <dsp:cNvSpPr/>
      </dsp:nvSpPr>
      <dsp:spPr>
        <a:xfrm>
          <a:off x="1223898" y="9746967"/>
          <a:ext cx="5989758" cy="529418"/>
        </a:xfrm>
        <a:custGeom>
          <a:avLst/>
          <a:gdLst/>
          <a:ahLst/>
          <a:cxnLst/>
          <a:rect l="0" t="0" r="0" b="0"/>
          <a:pathLst>
            <a:path>
              <a:moveTo>
                <a:pt x="5989758" y="0"/>
              </a:moveTo>
              <a:lnTo>
                <a:pt x="5989758" y="281809"/>
              </a:lnTo>
              <a:lnTo>
                <a:pt x="0" y="281809"/>
              </a:lnTo>
              <a:lnTo>
                <a:pt x="0" y="529418"/>
              </a:lnTo>
            </a:path>
          </a:pathLst>
        </a:custGeom>
        <a:noFill/>
        <a:ln w="12700" cap="flat" cmpd="sng" algn="ctr">
          <a:solidFill>
            <a:schemeClr val="accent4">
              <a:hueOff val="6599937"/>
              <a:satOff val="-29202"/>
              <a:lumOff val="-4903"/>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068380" y="10008876"/>
        <a:ext cx="300794" cy="5600"/>
      </dsp:txXfrm>
    </dsp:sp>
    <dsp:sp modelId="{2FCA8A4B-30B1-43C7-BE1F-E4F6743DE980}">
      <dsp:nvSpPr>
        <dsp:cNvPr id="0" name=""/>
        <dsp:cNvSpPr/>
      </dsp:nvSpPr>
      <dsp:spPr>
        <a:xfrm>
          <a:off x="5996226" y="8287851"/>
          <a:ext cx="2434861" cy="1460916"/>
        </a:xfrm>
        <a:prstGeom prst="rect">
          <a:avLst/>
        </a:prstGeom>
        <a:solidFill>
          <a:schemeClr val="accent4">
            <a:hueOff val="6159941"/>
            <a:satOff val="-27255"/>
            <a:lumOff val="-4576"/>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Determine whether the agreement is subject to Federal Funding Accountability and Transparency Act (FFATA) reporting requirements</a:t>
          </a:r>
        </a:p>
      </dsp:txBody>
      <dsp:txXfrm>
        <a:off x="5996226" y="8287851"/>
        <a:ext cx="2434861" cy="1460916"/>
      </dsp:txXfrm>
    </dsp:sp>
    <dsp:sp modelId="{79F9AB5E-E9A0-45DD-9B62-16B59D40D2BD}">
      <dsp:nvSpPr>
        <dsp:cNvPr id="0" name=""/>
        <dsp:cNvSpPr/>
      </dsp:nvSpPr>
      <dsp:spPr>
        <a:xfrm>
          <a:off x="6468" y="10308786"/>
          <a:ext cx="2434861" cy="1460916"/>
        </a:xfrm>
        <a:prstGeom prst="rect">
          <a:avLst/>
        </a:prstGeom>
        <a:solidFill>
          <a:schemeClr val="accent4">
            <a:hueOff val="6599937"/>
            <a:satOff val="-29202"/>
            <a:lumOff val="-4903"/>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en-US" sz="1300" kern="1200"/>
            <a:t>If the agreement is subject to FFATA reporting requirements, enter the required FFATA data into SAM.gov.</a:t>
          </a:r>
        </a:p>
      </dsp:txBody>
      <dsp:txXfrm>
        <a:off x="6468" y="10308786"/>
        <a:ext cx="2434861" cy="146091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9C9F90-4B08-4FC6-9A7D-4347EE9075E1}">
      <dsp:nvSpPr>
        <dsp:cNvPr id="0" name=""/>
        <dsp:cNvSpPr/>
      </dsp:nvSpPr>
      <dsp:spPr>
        <a:xfrm>
          <a:off x="5069030" y="1078285"/>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5457980" y="1119746"/>
        <a:ext cx="42552" cy="8518"/>
      </dsp:txXfrm>
    </dsp:sp>
    <dsp:sp modelId="{3033384A-9711-4113-9731-AB473CFF8557}">
      <dsp:nvSpPr>
        <dsp:cNvPr id="0" name=""/>
        <dsp:cNvSpPr/>
      </dsp:nvSpPr>
      <dsp:spPr>
        <a:xfrm>
          <a:off x="1370606" y="13938"/>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In [April/May], conduct initial Risk Assessment for the fiscal year beginning in July </a:t>
          </a:r>
        </a:p>
      </dsp:txBody>
      <dsp:txXfrm>
        <a:off x="1370606" y="13938"/>
        <a:ext cx="3700224" cy="2220134"/>
      </dsp:txXfrm>
    </dsp:sp>
    <dsp:sp modelId="{06A53F9C-2D8E-401C-8B4C-C00714A52554}">
      <dsp:nvSpPr>
        <dsp:cNvPr id="0" name=""/>
        <dsp:cNvSpPr/>
      </dsp:nvSpPr>
      <dsp:spPr>
        <a:xfrm>
          <a:off x="9620306" y="1078285"/>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0009256" y="1119746"/>
        <a:ext cx="42552" cy="8518"/>
      </dsp:txXfrm>
    </dsp:sp>
    <dsp:sp modelId="{B3C27FA8-A0F3-47C9-B6A5-D7FD01468D8E}">
      <dsp:nvSpPr>
        <dsp:cNvPr id="0" name=""/>
        <dsp:cNvSpPr/>
      </dsp:nvSpPr>
      <dsp:spPr>
        <a:xfrm>
          <a:off x="5921882" y="13938"/>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Identify risk level for each subrecipient</a:t>
          </a:r>
        </a:p>
      </dsp:txBody>
      <dsp:txXfrm>
        <a:off x="5921882" y="13938"/>
        <a:ext cx="3700224" cy="2220134"/>
      </dsp:txXfrm>
    </dsp:sp>
    <dsp:sp modelId="{1C72D5DB-A352-46C8-A558-708972559899}">
      <dsp:nvSpPr>
        <dsp:cNvPr id="0" name=""/>
        <dsp:cNvSpPr/>
      </dsp:nvSpPr>
      <dsp:spPr>
        <a:xfrm>
          <a:off x="3220718" y="2232273"/>
          <a:ext cx="9102551" cy="820451"/>
        </a:xfrm>
        <a:custGeom>
          <a:avLst/>
          <a:gdLst/>
          <a:ahLst/>
          <a:cxnLst/>
          <a:rect l="0" t="0" r="0" b="0"/>
          <a:pathLst>
            <a:path>
              <a:moveTo>
                <a:pt x="9102551" y="0"/>
              </a:moveTo>
              <a:lnTo>
                <a:pt x="9102551" y="427325"/>
              </a:lnTo>
              <a:lnTo>
                <a:pt x="0" y="427325"/>
              </a:lnTo>
              <a:lnTo>
                <a:pt x="0" y="820451"/>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7543438" y="2638239"/>
        <a:ext cx="457112" cy="8518"/>
      </dsp:txXfrm>
    </dsp:sp>
    <dsp:sp modelId="{6077CD64-CFB4-41BC-8446-1C06FAC2C824}">
      <dsp:nvSpPr>
        <dsp:cNvPr id="0" name=""/>
        <dsp:cNvSpPr/>
      </dsp:nvSpPr>
      <dsp:spPr>
        <a:xfrm>
          <a:off x="10473158" y="13938"/>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Determine monitoring requirements based on risk assessment level</a:t>
          </a:r>
        </a:p>
        <a:p>
          <a:pPr marL="0" lvl="0" indent="0" algn="ctr" defTabSz="800100">
            <a:lnSpc>
              <a:spcPct val="90000"/>
            </a:lnSpc>
            <a:spcBef>
              <a:spcPct val="0"/>
            </a:spcBef>
            <a:spcAft>
              <a:spcPct val="35000"/>
            </a:spcAft>
            <a:buNone/>
          </a:pPr>
          <a:r>
            <a:rPr lang="en-US" sz="1800" kern="1200"/>
            <a:t>- METHODS - </a:t>
          </a:r>
        </a:p>
        <a:p>
          <a:pPr marL="0" lvl="0" indent="0" algn="ctr" defTabSz="800100">
            <a:lnSpc>
              <a:spcPct val="90000"/>
            </a:lnSpc>
            <a:spcBef>
              <a:spcPct val="0"/>
            </a:spcBef>
            <a:spcAft>
              <a:spcPct val="35000"/>
            </a:spcAft>
            <a:buNone/>
          </a:pPr>
          <a:r>
            <a:rPr lang="en-US" sz="1800" kern="1200"/>
            <a:t> Document how risk level informs the type, frequency, and in intensity of monitoring</a:t>
          </a:r>
        </a:p>
      </dsp:txBody>
      <dsp:txXfrm>
        <a:off x="10473158" y="13938"/>
        <a:ext cx="3700224" cy="2220134"/>
      </dsp:txXfrm>
    </dsp:sp>
    <dsp:sp modelId="{A6208470-DE97-49F0-AE1F-B41EBE84707B}">
      <dsp:nvSpPr>
        <dsp:cNvPr id="0" name=""/>
        <dsp:cNvSpPr/>
      </dsp:nvSpPr>
      <dsp:spPr>
        <a:xfrm>
          <a:off x="5069030" y="4149471"/>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5457980" y="4190932"/>
        <a:ext cx="42552" cy="8518"/>
      </dsp:txXfrm>
    </dsp:sp>
    <dsp:sp modelId="{2FDECC9F-CAF8-497E-8D95-7E04855612CC}">
      <dsp:nvSpPr>
        <dsp:cNvPr id="0" name=""/>
        <dsp:cNvSpPr/>
      </dsp:nvSpPr>
      <dsp:spPr>
        <a:xfrm>
          <a:off x="1370606" y="3085124"/>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Select monitoring subject areas.</a:t>
          </a:r>
        </a:p>
        <a:p>
          <a:pPr marL="0" lvl="0" indent="0" algn="ctr" defTabSz="800100">
            <a:lnSpc>
              <a:spcPct val="90000"/>
            </a:lnSpc>
            <a:spcBef>
              <a:spcPct val="0"/>
            </a:spcBef>
            <a:spcAft>
              <a:spcPct val="35000"/>
            </a:spcAft>
            <a:buNone/>
          </a:pPr>
          <a:r>
            <a:rPr lang="en-US" sz="1800" kern="1200" dirty="0"/>
            <a:t>Subject areas will vary depending on the federal agency/PTE’s priorities, prior findings, and/or risk level. </a:t>
          </a:r>
          <a:endParaRPr lang="en-US" sz="1800" kern="1200"/>
        </a:p>
        <a:p>
          <a:pPr marL="0" lvl="0" indent="0" algn="ctr" defTabSz="800100">
            <a:lnSpc>
              <a:spcPct val="90000"/>
            </a:lnSpc>
            <a:spcBef>
              <a:spcPct val="0"/>
            </a:spcBef>
            <a:spcAft>
              <a:spcPct val="35000"/>
            </a:spcAft>
            <a:buNone/>
          </a:pPr>
          <a:r>
            <a:rPr lang="en-US" sz="1800" kern="1200"/>
            <a:t>(Financial reports, Progess &amp; Program reports, Administrative requrements)</a:t>
          </a:r>
        </a:p>
      </dsp:txBody>
      <dsp:txXfrm>
        <a:off x="1370606" y="3085124"/>
        <a:ext cx="3700224" cy="2220134"/>
      </dsp:txXfrm>
    </dsp:sp>
    <dsp:sp modelId="{448AE1FE-693C-4903-AB9F-E620117C126E}">
      <dsp:nvSpPr>
        <dsp:cNvPr id="0" name=""/>
        <dsp:cNvSpPr/>
      </dsp:nvSpPr>
      <dsp:spPr>
        <a:xfrm>
          <a:off x="9620306" y="4149471"/>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0009256" y="4190932"/>
        <a:ext cx="42552" cy="8518"/>
      </dsp:txXfrm>
    </dsp:sp>
    <dsp:sp modelId="{A837CB92-4B24-4BA5-8173-FCFDE6EA28C0}">
      <dsp:nvSpPr>
        <dsp:cNvPr id="0" name=""/>
        <dsp:cNvSpPr/>
      </dsp:nvSpPr>
      <dsp:spPr>
        <a:xfrm>
          <a:off x="5921882" y="3085124"/>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t" anchorCtr="0">
          <a:noAutofit/>
        </a:bodyPr>
        <a:lstStyle/>
        <a:p>
          <a:pPr marL="0" lvl="0" indent="0" algn="l" defTabSz="889000">
            <a:lnSpc>
              <a:spcPct val="90000"/>
            </a:lnSpc>
            <a:spcBef>
              <a:spcPct val="0"/>
            </a:spcBef>
            <a:spcAft>
              <a:spcPct val="35000"/>
            </a:spcAft>
            <a:buNone/>
          </a:pPr>
          <a:r>
            <a:rPr lang="en-US" sz="2000" kern="1200"/>
            <a:t>Prepare monitoring plan:</a:t>
          </a:r>
        </a:p>
        <a:p>
          <a:pPr marL="171450" lvl="1" indent="-171450" algn="l" defTabSz="711200">
            <a:lnSpc>
              <a:spcPct val="90000"/>
            </a:lnSpc>
            <a:spcBef>
              <a:spcPct val="0"/>
            </a:spcBef>
            <a:spcAft>
              <a:spcPct val="15000"/>
            </a:spcAft>
            <a:buChar char="•"/>
          </a:pPr>
          <a:r>
            <a:rPr lang="en-US" sz="1600" kern="1200"/>
            <a:t>identify required activities</a:t>
          </a:r>
        </a:p>
        <a:p>
          <a:pPr marL="171450" lvl="1" indent="-171450" algn="l" defTabSz="711200">
            <a:lnSpc>
              <a:spcPct val="90000"/>
            </a:lnSpc>
            <a:spcBef>
              <a:spcPct val="0"/>
            </a:spcBef>
            <a:spcAft>
              <a:spcPct val="15000"/>
            </a:spcAft>
            <a:buChar char="•"/>
          </a:pPr>
          <a:r>
            <a:rPr lang="en-US" sz="1600" kern="1200"/>
            <a:t>set frequency</a:t>
          </a:r>
        </a:p>
        <a:p>
          <a:pPr marL="171450" lvl="1" indent="-171450" algn="l" defTabSz="711200">
            <a:lnSpc>
              <a:spcPct val="90000"/>
            </a:lnSpc>
            <a:spcBef>
              <a:spcPct val="0"/>
            </a:spcBef>
            <a:spcAft>
              <a:spcPct val="15000"/>
            </a:spcAft>
            <a:buChar char="•"/>
          </a:pPr>
          <a:r>
            <a:rPr lang="en-US" sz="1600" kern="1200"/>
            <a:t>develop a schedule based on deadlines, POP, and staff availability</a:t>
          </a:r>
        </a:p>
        <a:p>
          <a:pPr marL="171450" lvl="1" indent="-171450" algn="l" defTabSz="711200">
            <a:lnSpc>
              <a:spcPct val="90000"/>
            </a:lnSpc>
            <a:spcBef>
              <a:spcPct val="0"/>
            </a:spcBef>
            <a:spcAft>
              <a:spcPct val="15000"/>
            </a:spcAft>
            <a:buChar char="•"/>
          </a:pPr>
          <a:r>
            <a:rPr lang="en-US" sz="1600" kern="1200"/>
            <a:t>set documentation standards by creating templates and document storage </a:t>
          </a:r>
        </a:p>
      </dsp:txBody>
      <dsp:txXfrm>
        <a:off x="5921882" y="3085124"/>
        <a:ext cx="3700224" cy="2220134"/>
      </dsp:txXfrm>
    </dsp:sp>
    <dsp:sp modelId="{5872F15C-0660-4B7F-A9B2-CE72DFA0B9F8}">
      <dsp:nvSpPr>
        <dsp:cNvPr id="0" name=""/>
        <dsp:cNvSpPr/>
      </dsp:nvSpPr>
      <dsp:spPr>
        <a:xfrm>
          <a:off x="3220718" y="5303459"/>
          <a:ext cx="9102551" cy="820451"/>
        </a:xfrm>
        <a:custGeom>
          <a:avLst/>
          <a:gdLst/>
          <a:ahLst/>
          <a:cxnLst/>
          <a:rect l="0" t="0" r="0" b="0"/>
          <a:pathLst>
            <a:path>
              <a:moveTo>
                <a:pt x="9102551" y="0"/>
              </a:moveTo>
              <a:lnTo>
                <a:pt x="9102551" y="427325"/>
              </a:lnTo>
              <a:lnTo>
                <a:pt x="0" y="427325"/>
              </a:lnTo>
              <a:lnTo>
                <a:pt x="0" y="820451"/>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7543438" y="5709425"/>
        <a:ext cx="457112" cy="8518"/>
      </dsp:txXfrm>
    </dsp:sp>
    <dsp:sp modelId="{73EE92E9-FE9F-4FA6-896A-F7EF5CC5B82A}">
      <dsp:nvSpPr>
        <dsp:cNvPr id="0" name=""/>
        <dsp:cNvSpPr/>
      </dsp:nvSpPr>
      <dsp:spPr>
        <a:xfrm>
          <a:off x="10473158" y="3085124"/>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Obtain approval of the risk assessment and monitoring plan</a:t>
          </a:r>
        </a:p>
      </dsp:txBody>
      <dsp:txXfrm>
        <a:off x="10473158" y="3085124"/>
        <a:ext cx="3700224" cy="2220134"/>
      </dsp:txXfrm>
    </dsp:sp>
    <dsp:sp modelId="{228E6E7C-76DE-4EAF-81B9-13059ABCD50C}">
      <dsp:nvSpPr>
        <dsp:cNvPr id="0" name=""/>
        <dsp:cNvSpPr/>
      </dsp:nvSpPr>
      <dsp:spPr>
        <a:xfrm>
          <a:off x="5069030" y="7220657"/>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5457980" y="7262118"/>
        <a:ext cx="42552" cy="8518"/>
      </dsp:txXfrm>
    </dsp:sp>
    <dsp:sp modelId="{CBE44722-6450-4D9A-AE29-5B0AFAFC1D6E}">
      <dsp:nvSpPr>
        <dsp:cNvPr id="0" name=""/>
        <dsp:cNvSpPr/>
      </dsp:nvSpPr>
      <dsp:spPr>
        <a:xfrm>
          <a:off x="1370606" y="6156310"/>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Conduct monitoring as identified in the monitoring plan</a:t>
          </a:r>
        </a:p>
      </dsp:txBody>
      <dsp:txXfrm>
        <a:off x="1370606" y="6156310"/>
        <a:ext cx="3700224" cy="2220134"/>
      </dsp:txXfrm>
    </dsp:sp>
    <dsp:sp modelId="{F9E3134F-0AE6-456E-9968-664E83F88D05}">
      <dsp:nvSpPr>
        <dsp:cNvPr id="0" name=""/>
        <dsp:cNvSpPr/>
      </dsp:nvSpPr>
      <dsp:spPr>
        <a:xfrm>
          <a:off x="9620306" y="7220657"/>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0009256" y="7262118"/>
        <a:ext cx="42552" cy="8518"/>
      </dsp:txXfrm>
    </dsp:sp>
    <dsp:sp modelId="{9DC634C1-E58D-4256-AA64-AC254847C4EA}">
      <dsp:nvSpPr>
        <dsp:cNvPr id="0" name=""/>
        <dsp:cNvSpPr/>
      </dsp:nvSpPr>
      <dsp:spPr>
        <a:xfrm>
          <a:off x="5921882" y="6156310"/>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Document the results of the monitoring and any deficiencies noted</a:t>
          </a:r>
        </a:p>
      </dsp:txBody>
      <dsp:txXfrm>
        <a:off x="5921882" y="6156310"/>
        <a:ext cx="3700224" cy="2220134"/>
      </dsp:txXfrm>
    </dsp:sp>
    <dsp:sp modelId="{D53A3AE5-E01E-41BE-9B45-4E2A6FA861A8}">
      <dsp:nvSpPr>
        <dsp:cNvPr id="0" name=""/>
        <dsp:cNvSpPr/>
      </dsp:nvSpPr>
      <dsp:spPr>
        <a:xfrm>
          <a:off x="3220718" y="8374645"/>
          <a:ext cx="9102551" cy="820451"/>
        </a:xfrm>
        <a:custGeom>
          <a:avLst/>
          <a:gdLst/>
          <a:ahLst/>
          <a:cxnLst/>
          <a:rect l="0" t="0" r="0" b="0"/>
          <a:pathLst>
            <a:path>
              <a:moveTo>
                <a:pt x="9102551" y="0"/>
              </a:moveTo>
              <a:lnTo>
                <a:pt x="9102551" y="427325"/>
              </a:lnTo>
              <a:lnTo>
                <a:pt x="0" y="427325"/>
              </a:lnTo>
              <a:lnTo>
                <a:pt x="0" y="820451"/>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7543438" y="8780611"/>
        <a:ext cx="457112" cy="8518"/>
      </dsp:txXfrm>
    </dsp:sp>
    <dsp:sp modelId="{40640E8D-D5F3-45C4-81A3-DE0694A57CA3}">
      <dsp:nvSpPr>
        <dsp:cNvPr id="0" name=""/>
        <dsp:cNvSpPr/>
      </dsp:nvSpPr>
      <dsp:spPr>
        <a:xfrm>
          <a:off x="10473158" y="6156310"/>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Update the monitoring plan for dates monitoring was performed and whether findings were noted</a:t>
          </a:r>
        </a:p>
      </dsp:txBody>
      <dsp:txXfrm>
        <a:off x="10473158" y="6156310"/>
        <a:ext cx="3700224" cy="2220134"/>
      </dsp:txXfrm>
    </dsp:sp>
    <dsp:sp modelId="{E6F45BE3-4220-41B1-AC5E-D062202BC4B9}">
      <dsp:nvSpPr>
        <dsp:cNvPr id="0" name=""/>
        <dsp:cNvSpPr/>
      </dsp:nvSpPr>
      <dsp:spPr>
        <a:xfrm>
          <a:off x="5069030" y="10291844"/>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457980" y="10333304"/>
        <a:ext cx="42552" cy="8518"/>
      </dsp:txXfrm>
    </dsp:sp>
    <dsp:sp modelId="{16ED403D-1C01-43FA-8B73-1C5579960F31}">
      <dsp:nvSpPr>
        <dsp:cNvPr id="0" name=""/>
        <dsp:cNvSpPr/>
      </dsp:nvSpPr>
      <dsp:spPr>
        <a:xfrm>
          <a:off x="1370606" y="9227496"/>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0472" tIns="220472" rIns="220472" bIns="220472" numCol="1" spcCol="1270" anchor="ctr" anchorCtr="0">
          <a:noAutofit/>
        </a:bodyPr>
        <a:lstStyle/>
        <a:p>
          <a:pPr marL="0" lvl="0" indent="0" algn="ctr" defTabSz="1377950">
            <a:lnSpc>
              <a:spcPct val="90000"/>
            </a:lnSpc>
            <a:spcBef>
              <a:spcPct val="0"/>
            </a:spcBef>
            <a:spcAft>
              <a:spcPct val="35000"/>
            </a:spcAft>
            <a:buNone/>
          </a:pPr>
          <a:r>
            <a:rPr lang="en-US" sz="3100" kern="1200"/>
            <a:t>Clearly document issues and communicate to subrecipient</a:t>
          </a:r>
        </a:p>
      </dsp:txBody>
      <dsp:txXfrm>
        <a:off x="1370606" y="9227496"/>
        <a:ext cx="3700224" cy="2220134"/>
      </dsp:txXfrm>
    </dsp:sp>
    <dsp:sp modelId="{ED380F89-BF85-41C7-983D-7A79D69109A0}">
      <dsp:nvSpPr>
        <dsp:cNvPr id="0" name=""/>
        <dsp:cNvSpPr/>
      </dsp:nvSpPr>
      <dsp:spPr>
        <a:xfrm>
          <a:off x="9620306" y="10291844"/>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0009256" y="10333304"/>
        <a:ext cx="42552" cy="8518"/>
      </dsp:txXfrm>
    </dsp:sp>
    <dsp:sp modelId="{37B27C10-8709-43C8-9FD4-4B73097BA4E3}">
      <dsp:nvSpPr>
        <dsp:cNvPr id="0" name=""/>
        <dsp:cNvSpPr/>
      </dsp:nvSpPr>
      <dsp:spPr>
        <a:xfrm>
          <a:off x="5921882" y="9227496"/>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Obtain a Corrective Action Plan from the subrecipient that will improve the subrecipient's subaward management, and establish a timeline for corrective actions</a:t>
          </a:r>
        </a:p>
      </dsp:txBody>
      <dsp:txXfrm>
        <a:off x="5921882" y="9227496"/>
        <a:ext cx="3700224" cy="2220134"/>
      </dsp:txXfrm>
    </dsp:sp>
    <dsp:sp modelId="{9A5854C0-4B87-4387-86E5-E72168396CED}">
      <dsp:nvSpPr>
        <dsp:cNvPr id="0" name=""/>
        <dsp:cNvSpPr/>
      </dsp:nvSpPr>
      <dsp:spPr>
        <a:xfrm>
          <a:off x="3220718" y="11445831"/>
          <a:ext cx="9102551" cy="820451"/>
        </a:xfrm>
        <a:custGeom>
          <a:avLst/>
          <a:gdLst/>
          <a:ahLst/>
          <a:cxnLst/>
          <a:rect l="0" t="0" r="0" b="0"/>
          <a:pathLst>
            <a:path>
              <a:moveTo>
                <a:pt x="9102551" y="0"/>
              </a:moveTo>
              <a:lnTo>
                <a:pt x="9102551" y="427325"/>
              </a:lnTo>
              <a:lnTo>
                <a:pt x="0" y="427325"/>
              </a:lnTo>
              <a:lnTo>
                <a:pt x="0" y="820451"/>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7543438" y="11851797"/>
        <a:ext cx="457112" cy="8518"/>
      </dsp:txXfrm>
    </dsp:sp>
    <dsp:sp modelId="{E76F1E75-70EC-4D08-BBB4-9DAF74D70421}">
      <dsp:nvSpPr>
        <dsp:cNvPr id="0" name=""/>
        <dsp:cNvSpPr/>
      </dsp:nvSpPr>
      <dsp:spPr>
        <a:xfrm>
          <a:off x="10473158" y="9227496"/>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Verify that all corrective actions are taken and completed by identified dates</a:t>
          </a:r>
        </a:p>
      </dsp:txBody>
      <dsp:txXfrm>
        <a:off x="10473158" y="9227496"/>
        <a:ext cx="3700224" cy="2220134"/>
      </dsp:txXfrm>
    </dsp:sp>
    <dsp:sp modelId="{6F7F030F-D2DF-4212-96FE-A54EB083B33C}">
      <dsp:nvSpPr>
        <dsp:cNvPr id="0" name=""/>
        <dsp:cNvSpPr/>
      </dsp:nvSpPr>
      <dsp:spPr>
        <a:xfrm>
          <a:off x="5069030" y="13363030"/>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5457980" y="13404490"/>
        <a:ext cx="42552" cy="8518"/>
      </dsp:txXfrm>
    </dsp:sp>
    <dsp:sp modelId="{3E75E662-CB2C-4440-980B-C0F4F298FE77}">
      <dsp:nvSpPr>
        <dsp:cNvPr id="0" name=""/>
        <dsp:cNvSpPr/>
      </dsp:nvSpPr>
      <dsp:spPr>
        <a:xfrm>
          <a:off x="1370606" y="12298682"/>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If necessary, request the adjustment of risk level and Agency records</a:t>
          </a:r>
        </a:p>
      </dsp:txBody>
      <dsp:txXfrm>
        <a:off x="1370606" y="12298682"/>
        <a:ext cx="3700224" cy="2220134"/>
      </dsp:txXfrm>
    </dsp:sp>
    <dsp:sp modelId="{D5BF2C11-4E7F-40E5-B265-E5F27CBE0BFF}">
      <dsp:nvSpPr>
        <dsp:cNvPr id="0" name=""/>
        <dsp:cNvSpPr/>
      </dsp:nvSpPr>
      <dsp:spPr>
        <a:xfrm>
          <a:off x="9620306" y="13363030"/>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0009256" y="13404490"/>
        <a:ext cx="42552" cy="8518"/>
      </dsp:txXfrm>
    </dsp:sp>
    <dsp:sp modelId="{5E59C387-7D1A-453E-AFD3-3F3017E37514}">
      <dsp:nvSpPr>
        <dsp:cNvPr id="0" name=""/>
        <dsp:cNvSpPr/>
      </dsp:nvSpPr>
      <dsp:spPr>
        <a:xfrm>
          <a:off x="5921882" y="12298682"/>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Provide technical assistance to aid the subrecipients in correcting deficiencies</a:t>
          </a:r>
        </a:p>
        <a:p>
          <a:pPr marL="0" lvl="0" indent="0" algn="ctr" defTabSz="800100">
            <a:lnSpc>
              <a:spcPct val="90000"/>
            </a:lnSpc>
            <a:spcBef>
              <a:spcPct val="0"/>
            </a:spcBef>
            <a:spcAft>
              <a:spcPct val="35000"/>
            </a:spcAft>
            <a:buNone/>
          </a:pPr>
          <a:r>
            <a:rPr lang="en-US" sz="1800" kern="1200"/>
            <a:t>(200.332(f))</a:t>
          </a:r>
        </a:p>
      </dsp:txBody>
      <dsp:txXfrm>
        <a:off x="5921882" y="12298682"/>
        <a:ext cx="3700224" cy="2220134"/>
      </dsp:txXfrm>
    </dsp:sp>
    <dsp:sp modelId="{2C6C37EC-6787-47BB-BAD4-18C586034005}">
      <dsp:nvSpPr>
        <dsp:cNvPr id="0" name=""/>
        <dsp:cNvSpPr/>
      </dsp:nvSpPr>
      <dsp:spPr>
        <a:xfrm>
          <a:off x="3220718" y="14517017"/>
          <a:ext cx="9102551" cy="820451"/>
        </a:xfrm>
        <a:custGeom>
          <a:avLst/>
          <a:gdLst/>
          <a:ahLst/>
          <a:cxnLst/>
          <a:rect l="0" t="0" r="0" b="0"/>
          <a:pathLst>
            <a:path>
              <a:moveTo>
                <a:pt x="9102551" y="0"/>
              </a:moveTo>
              <a:lnTo>
                <a:pt x="9102551" y="427325"/>
              </a:lnTo>
              <a:lnTo>
                <a:pt x="0" y="427325"/>
              </a:lnTo>
              <a:lnTo>
                <a:pt x="0" y="820451"/>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7543438" y="14922983"/>
        <a:ext cx="457112" cy="8518"/>
      </dsp:txXfrm>
    </dsp:sp>
    <dsp:sp modelId="{E06EA313-3767-47F1-B416-25D5FAF4ED83}">
      <dsp:nvSpPr>
        <dsp:cNvPr id="0" name=""/>
        <dsp:cNvSpPr/>
      </dsp:nvSpPr>
      <dsp:spPr>
        <a:xfrm>
          <a:off x="10473158" y="12298682"/>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Upon resolution of all findings, issue a Monitoring Closure Letter</a:t>
          </a:r>
        </a:p>
      </dsp:txBody>
      <dsp:txXfrm>
        <a:off x="10473158" y="12298682"/>
        <a:ext cx="3700224" cy="2220134"/>
      </dsp:txXfrm>
    </dsp:sp>
    <dsp:sp modelId="{EFED607A-4AF3-4E50-A1B6-625717316E08}">
      <dsp:nvSpPr>
        <dsp:cNvPr id="0" name=""/>
        <dsp:cNvSpPr/>
      </dsp:nvSpPr>
      <dsp:spPr>
        <a:xfrm>
          <a:off x="5069030" y="16434216"/>
          <a:ext cx="820451" cy="91440"/>
        </a:xfrm>
        <a:custGeom>
          <a:avLst/>
          <a:gdLst/>
          <a:ahLst/>
          <a:cxnLst/>
          <a:rect l="0" t="0" r="0" b="0"/>
          <a:pathLst>
            <a:path>
              <a:moveTo>
                <a:pt x="0" y="45720"/>
              </a:moveTo>
              <a:lnTo>
                <a:pt x="820451"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457980" y="16475676"/>
        <a:ext cx="42552" cy="8518"/>
      </dsp:txXfrm>
    </dsp:sp>
    <dsp:sp modelId="{0413398A-48E3-4916-970B-8FA11C9FE65C}">
      <dsp:nvSpPr>
        <dsp:cNvPr id="0" name=""/>
        <dsp:cNvSpPr/>
      </dsp:nvSpPr>
      <dsp:spPr>
        <a:xfrm>
          <a:off x="1370606" y="15369868"/>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kern="1200"/>
            <a:t>Update the Monitoring Plan for Corrective Actions and Adjustments</a:t>
          </a:r>
        </a:p>
      </dsp:txBody>
      <dsp:txXfrm>
        <a:off x="1370606" y="15369868"/>
        <a:ext cx="3700224" cy="2220134"/>
      </dsp:txXfrm>
    </dsp:sp>
    <dsp:sp modelId="{D572510A-9E22-44D7-A649-79FECC36F113}">
      <dsp:nvSpPr>
        <dsp:cNvPr id="0" name=""/>
        <dsp:cNvSpPr/>
      </dsp:nvSpPr>
      <dsp:spPr>
        <a:xfrm>
          <a:off x="5921882" y="15369868"/>
          <a:ext cx="3700224" cy="2220134"/>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0472" tIns="220472" rIns="220472" bIns="220472" numCol="1" spcCol="1270" anchor="ctr" anchorCtr="0">
          <a:noAutofit/>
        </a:bodyPr>
        <a:lstStyle/>
        <a:p>
          <a:pPr marL="0" lvl="0" indent="0" algn="ctr" defTabSz="1377950">
            <a:lnSpc>
              <a:spcPct val="90000"/>
            </a:lnSpc>
            <a:spcBef>
              <a:spcPct val="0"/>
            </a:spcBef>
            <a:spcAft>
              <a:spcPct val="35000"/>
            </a:spcAft>
            <a:buNone/>
          </a:pPr>
          <a:r>
            <a:rPr lang="en-US" sz="3100" kern="1200"/>
            <a:t>subrecipient identifies and prioritized weaknesses</a:t>
          </a:r>
        </a:p>
      </dsp:txBody>
      <dsp:txXfrm>
        <a:off x="5921882" y="15369868"/>
        <a:ext cx="3700224" cy="2220134"/>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955C386-A7B4-4D6D-9622-0679679DD813}">
      <dsp:nvSpPr>
        <dsp:cNvPr id="0" name=""/>
        <dsp:cNvSpPr/>
      </dsp:nvSpPr>
      <dsp:spPr>
        <a:xfrm>
          <a:off x="3436676" y="1585800"/>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3795822" y="1627575"/>
        <a:ext cx="39415" cy="7890"/>
      </dsp:txXfrm>
    </dsp:sp>
    <dsp:sp modelId="{1882178A-DCF9-41A5-8363-BE1B3E0CF359}">
      <dsp:nvSpPr>
        <dsp:cNvPr id="0" name=""/>
        <dsp:cNvSpPr/>
      </dsp:nvSpPr>
      <dsp:spPr>
        <a:xfrm>
          <a:off x="11059" y="603295"/>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[Grants Management Bureau] compiles a list of all subrecipients receiving Federal funds</a:t>
          </a:r>
        </a:p>
      </dsp:txBody>
      <dsp:txXfrm>
        <a:off x="11059" y="603295"/>
        <a:ext cx="3427417" cy="2056450"/>
      </dsp:txXfrm>
    </dsp:sp>
    <dsp:sp modelId="{AD708E0F-21E9-4D16-8A38-0844F0B41872}">
      <dsp:nvSpPr>
        <dsp:cNvPr id="0" name=""/>
        <dsp:cNvSpPr/>
      </dsp:nvSpPr>
      <dsp:spPr>
        <a:xfrm>
          <a:off x="7652400" y="1585800"/>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8011545" y="1627575"/>
        <a:ext cx="39415" cy="7890"/>
      </dsp:txXfrm>
    </dsp:sp>
    <dsp:sp modelId="{A0A985C9-E188-4C93-B30C-61D5A9CAC614}">
      <dsp:nvSpPr>
        <dsp:cNvPr id="0" name=""/>
        <dsp:cNvSpPr/>
      </dsp:nvSpPr>
      <dsp:spPr>
        <a:xfrm>
          <a:off x="4226782" y="603295"/>
          <a:ext cx="3427417" cy="2056450"/>
        </a:xfrm>
        <a:prstGeom prst="rect">
          <a:avLst/>
        </a:prstGeom>
        <a:solidFill>
          <a:schemeClr val="accent2"/>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[Grants Management Bureau]  will obtain certification letters from subrecipients expending less than $1,000,000 in Federal funds</a:t>
          </a:r>
        </a:p>
      </dsp:txBody>
      <dsp:txXfrm>
        <a:off x="4226782" y="603295"/>
        <a:ext cx="3427417" cy="2056450"/>
      </dsp:txXfrm>
    </dsp:sp>
    <dsp:sp modelId="{E1333B30-07B7-49ED-8F72-20052DBB6854}">
      <dsp:nvSpPr>
        <dsp:cNvPr id="0" name=""/>
        <dsp:cNvSpPr/>
      </dsp:nvSpPr>
      <dsp:spPr>
        <a:xfrm>
          <a:off x="11868123" y="1585800"/>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12227268" y="1627575"/>
        <a:ext cx="39415" cy="7890"/>
      </dsp:txXfrm>
    </dsp:sp>
    <dsp:sp modelId="{FCFE8A79-301F-4BEA-85C0-DDD3F7D10CA8}">
      <dsp:nvSpPr>
        <dsp:cNvPr id="0" name=""/>
        <dsp:cNvSpPr/>
      </dsp:nvSpPr>
      <dsp:spPr>
        <a:xfrm>
          <a:off x="8442505" y="603295"/>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For subrecipients expending $1,000,000 or more in Federal funds, Program Office staff will request the audit from the subrecipient and forward to [Grants Management Bureau]. [Grants Management Bureau] staff will review the audits provided by the Program Office staff</a:t>
          </a:r>
        </a:p>
      </dsp:txBody>
      <dsp:txXfrm>
        <a:off x="8442505" y="603295"/>
        <a:ext cx="3427417" cy="2056450"/>
      </dsp:txXfrm>
    </dsp:sp>
    <dsp:sp modelId="{776D406B-82E4-4490-BE66-77263601BE0B}">
      <dsp:nvSpPr>
        <dsp:cNvPr id="0" name=""/>
        <dsp:cNvSpPr/>
      </dsp:nvSpPr>
      <dsp:spPr>
        <a:xfrm>
          <a:off x="1724768" y="2657946"/>
          <a:ext cx="12647169" cy="757705"/>
        </a:xfrm>
        <a:custGeom>
          <a:avLst/>
          <a:gdLst/>
          <a:ahLst/>
          <a:cxnLst/>
          <a:rect l="0" t="0" r="0" b="0"/>
          <a:pathLst>
            <a:path>
              <a:moveTo>
                <a:pt x="12647169" y="0"/>
              </a:moveTo>
              <a:lnTo>
                <a:pt x="12647169" y="395952"/>
              </a:lnTo>
              <a:lnTo>
                <a:pt x="0" y="395952"/>
              </a:lnTo>
              <a:lnTo>
                <a:pt x="0" y="75770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7731560" y="3032853"/>
        <a:ext cx="633585" cy="7890"/>
      </dsp:txXfrm>
    </dsp:sp>
    <dsp:sp modelId="{06254529-BDC7-4B99-A865-D1CC9C702BF0}">
      <dsp:nvSpPr>
        <dsp:cNvPr id="0" name=""/>
        <dsp:cNvSpPr/>
      </dsp:nvSpPr>
      <dsp:spPr>
        <a:xfrm>
          <a:off x="12658229" y="603295"/>
          <a:ext cx="3427417" cy="2056450"/>
        </a:xfrm>
        <a:prstGeom prst="rect">
          <a:avLst/>
        </a:prstGeom>
        <a:solidFill>
          <a:schemeClr val="accent2"/>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en-US" sz="2000" kern="1200"/>
            <a:t>Along with the audit, Program Office staff will record all audits and certifications on the Audit Tracking Log and provide this to [Grants Management Bureau]  staff to review the report.</a:t>
          </a:r>
        </a:p>
      </dsp:txBody>
      <dsp:txXfrm>
        <a:off x="12658229" y="603295"/>
        <a:ext cx="3427417" cy="2056450"/>
      </dsp:txXfrm>
    </dsp:sp>
    <dsp:sp modelId="{008B9038-76A2-47E1-A5E4-75A96E108064}">
      <dsp:nvSpPr>
        <dsp:cNvPr id="0" name=""/>
        <dsp:cNvSpPr/>
      </dsp:nvSpPr>
      <dsp:spPr>
        <a:xfrm>
          <a:off x="3436676" y="4430557"/>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3795822" y="4472331"/>
        <a:ext cx="39415" cy="7890"/>
      </dsp:txXfrm>
    </dsp:sp>
    <dsp:sp modelId="{14D37B5F-630A-4530-AC39-F35F5554F666}">
      <dsp:nvSpPr>
        <dsp:cNvPr id="0" name=""/>
        <dsp:cNvSpPr/>
      </dsp:nvSpPr>
      <dsp:spPr>
        <a:xfrm>
          <a:off x="11059" y="3448052"/>
          <a:ext cx="3427417" cy="2056450"/>
        </a:xfrm>
        <a:prstGeom prst="rect">
          <a:avLst/>
        </a:prstGeom>
        <a:solidFill>
          <a:schemeClr val="accent2"/>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6464" tIns="156464" rIns="156464" bIns="156464" numCol="1" spcCol="1270" anchor="ctr" anchorCtr="0">
          <a:noAutofit/>
        </a:bodyPr>
        <a:lstStyle/>
        <a:p>
          <a:pPr marL="0" lvl="0" indent="0" algn="ctr" defTabSz="977900">
            <a:lnSpc>
              <a:spcPct val="90000"/>
            </a:lnSpc>
            <a:spcBef>
              <a:spcPct val="0"/>
            </a:spcBef>
            <a:spcAft>
              <a:spcPct val="35000"/>
            </a:spcAft>
            <a:buNone/>
          </a:pPr>
          <a:r>
            <a:rPr lang="en-US" sz="2200" kern="1200"/>
            <a:t>[Grants Management Bureau] reviews audit report using the Subrecipient Audit Report Review Checklist for each subrecipient annually.</a:t>
          </a:r>
        </a:p>
      </dsp:txBody>
      <dsp:txXfrm>
        <a:off x="11059" y="3448052"/>
        <a:ext cx="3427417" cy="2056450"/>
      </dsp:txXfrm>
    </dsp:sp>
    <dsp:sp modelId="{67BE659E-4608-41A9-9B0B-26DBBB50AB86}">
      <dsp:nvSpPr>
        <dsp:cNvPr id="0" name=""/>
        <dsp:cNvSpPr/>
      </dsp:nvSpPr>
      <dsp:spPr>
        <a:xfrm>
          <a:off x="7652400" y="4430557"/>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8011545" y="4472331"/>
        <a:ext cx="39415" cy="7890"/>
      </dsp:txXfrm>
    </dsp:sp>
    <dsp:sp modelId="{96FC2849-200D-4AD3-BC48-338C24807ACB}">
      <dsp:nvSpPr>
        <dsp:cNvPr id="0" name=""/>
        <dsp:cNvSpPr/>
      </dsp:nvSpPr>
      <dsp:spPr>
        <a:xfrm>
          <a:off x="4226782" y="3448052"/>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[Grants Management Bureau]  staff forward any findings to the applicable [Program Office] for follow-up</a:t>
          </a:r>
        </a:p>
      </dsp:txBody>
      <dsp:txXfrm>
        <a:off x="4226782" y="3448052"/>
        <a:ext cx="3427417" cy="2056450"/>
      </dsp:txXfrm>
    </dsp:sp>
    <dsp:sp modelId="{6AD48D2E-7C2E-4BA8-8A03-BF334707B12A}">
      <dsp:nvSpPr>
        <dsp:cNvPr id="0" name=""/>
        <dsp:cNvSpPr/>
      </dsp:nvSpPr>
      <dsp:spPr>
        <a:xfrm>
          <a:off x="11868123" y="4430557"/>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12227268" y="4472331"/>
        <a:ext cx="39415" cy="7890"/>
      </dsp:txXfrm>
    </dsp:sp>
    <dsp:sp modelId="{F9FD3C5E-5759-4D4B-9413-596D6A8C239D}">
      <dsp:nvSpPr>
        <dsp:cNvPr id="0" name=""/>
        <dsp:cNvSpPr/>
      </dsp:nvSpPr>
      <dsp:spPr>
        <a:xfrm>
          <a:off x="8442505" y="3448052"/>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[Program Office] staff document follow-up and Corrective Action Plan (CAP) progress</a:t>
          </a:r>
        </a:p>
      </dsp:txBody>
      <dsp:txXfrm>
        <a:off x="8442505" y="3448052"/>
        <a:ext cx="3427417" cy="2056450"/>
      </dsp:txXfrm>
    </dsp:sp>
    <dsp:sp modelId="{AA3959C3-A451-4D4E-9187-FCE10A8E1CEC}">
      <dsp:nvSpPr>
        <dsp:cNvPr id="0" name=""/>
        <dsp:cNvSpPr/>
      </dsp:nvSpPr>
      <dsp:spPr>
        <a:xfrm>
          <a:off x="1724768" y="5502702"/>
          <a:ext cx="12647169" cy="757705"/>
        </a:xfrm>
        <a:custGeom>
          <a:avLst/>
          <a:gdLst/>
          <a:ahLst/>
          <a:cxnLst/>
          <a:rect l="0" t="0" r="0" b="0"/>
          <a:pathLst>
            <a:path>
              <a:moveTo>
                <a:pt x="12647169" y="0"/>
              </a:moveTo>
              <a:lnTo>
                <a:pt x="12647169" y="395952"/>
              </a:lnTo>
              <a:lnTo>
                <a:pt x="0" y="395952"/>
              </a:lnTo>
              <a:lnTo>
                <a:pt x="0" y="75770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7731560" y="5877610"/>
        <a:ext cx="633585" cy="7890"/>
      </dsp:txXfrm>
    </dsp:sp>
    <dsp:sp modelId="{2FD81B85-8D25-4165-A621-BE379D2E4A70}">
      <dsp:nvSpPr>
        <dsp:cNvPr id="0" name=""/>
        <dsp:cNvSpPr/>
      </dsp:nvSpPr>
      <dsp:spPr>
        <a:xfrm>
          <a:off x="12658229" y="3448052"/>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6464" tIns="156464" rIns="156464" bIns="156464" numCol="1" spcCol="1270" anchor="ctr" anchorCtr="0">
          <a:noAutofit/>
        </a:bodyPr>
        <a:lstStyle/>
        <a:p>
          <a:pPr marL="0" lvl="0" indent="0" algn="ctr" defTabSz="977900">
            <a:lnSpc>
              <a:spcPct val="90000"/>
            </a:lnSpc>
            <a:spcBef>
              <a:spcPct val="0"/>
            </a:spcBef>
            <a:spcAft>
              <a:spcPct val="35000"/>
            </a:spcAft>
            <a:buNone/>
          </a:pPr>
          <a:r>
            <a:rPr lang="en-US" sz="2200" kern="1200"/>
            <a:t>Follow up is continuous until resolved </a:t>
          </a:r>
        </a:p>
      </dsp:txBody>
      <dsp:txXfrm>
        <a:off x="12658229" y="3448052"/>
        <a:ext cx="3427417" cy="2056450"/>
      </dsp:txXfrm>
    </dsp:sp>
    <dsp:sp modelId="{4C3F8480-9154-4898-9544-93F7C1E11803}">
      <dsp:nvSpPr>
        <dsp:cNvPr id="0" name=""/>
        <dsp:cNvSpPr/>
      </dsp:nvSpPr>
      <dsp:spPr>
        <a:xfrm>
          <a:off x="3436676" y="7275313"/>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3795822" y="7317088"/>
        <a:ext cx="39415" cy="7890"/>
      </dsp:txXfrm>
    </dsp:sp>
    <dsp:sp modelId="{D8C39AE3-B688-47D2-8972-5ABE90552D63}">
      <dsp:nvSpPr>
        <dsp:cNvPr id="0" name=""/>
        <dsp:cNvSpPr/>
      </dsp:nvSpPr>
      <dsp:spPr>
        <a:xfrm>
          <a:off x="11059" y="6292808"/>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[Program Office] staff notify [Grants Management Bureau]  when the findings are resolved. [Grants Management Bureau]  reviews CAP and resolution</a:t>
          </a:r>
        </a:p>
      </dsp:txBody>
      <dsp:txXfrm>
        <a:off x="11059" y="6292808"/>
        <a:ext cx="3427417" cy="2056450"/>
      </dsp:txXfrm>
    </dsp:sp>
    <dsp:sp modelId="{C2067D82-EED3-4921-A8C9-3E6D1EFFC88E}">
      <dsp:nvSpPr>
        <dsp:cNvPr id="0" name=""/>
        <dsp:cNvSpPr/>
      </dsp:nvSpPr>
      <dsp:spPr>
        <a:xfrm>
          <a:off x="7652400" y="7275313"/>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8011545" y="7317088"/>
        <a:ext cx="39415" cy="7890"/>
      </dsp:txXfrm>
    </dsp:sp>
    <dsp:sp modelId="{AC42492C-1EC1-4EAF-80BB-FAED202E4C96}">
      <dsp:nvSpPr>
        <dsp:cNvPr id="0" name=""/>
        <dsp:cNvSpPr/>
      </dsp:nvSpPr>
      <dsp:spPr>
        <a:xfrm>
          <a:off x="4226782" y="6292808"/>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6464" tIns="156464" rIns="156464" bIns="156464" numCol="1" spcCol="1270" anchor="ctr" anchorCtr="0">
          <a:noAutofit/>
        </a:bodyPr>
        <a:lstStyle/>
        <a:p>
          <a:pPr marL="0" lvl="0" indent="0" algn="ctr" defTabSz="977900">
            <a:lnSpc>
              <a:spcPct val="90000"/>
            </a:lnSpc>
            <a:spcBef>
              <a:spcPct val="0"/>
            </a:spcBef>
            <a:spcAft>
              <a:spcPct val="35000"/>
            </a:spcAft>
            <a:buNone/>
          </a:pPr>
          <a:r>
            <a:rPr lang="en-US" sz="2200" kern="1200"/>
            <a:t>[Grant Management Bureau] determines whether a change in risk level and monitoring plans are sufficient</a:t>
          </a:r>
        </a:p>
      </dsp:txBody>
      <dsp:txXfrm>
        <a:off x="4226782" y="6292808"/>
        <a:ext cx="3427417" cy="2056450"/>
      </dsp:txXfrm>
    </dsp:sp>
    <dsp:sp modelId="{F580CD4D-0414-4B87-BD65-87B88B750441}">
      <dsp:nvSpPr>
        <dsp:cNvPr id="0" name=""/>
        <dsp:cNvSpPr/>
      </dsp:nvSpPr>
      <dsp:spPr>
        <a:xfrm>
          <a:off x="11868123" y="7275313"/>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12227268" y="7317088"/>
        <a:ext cx="39415" cy="7890"/>
      </dsp:txXfrm>
    </dsp:sp>
    <dsp:sp modelId="{1BB4953C-408C-497C-A1E0-6536F0AB7D37}">
      <dsp:nvSpPr>
        <dsp:cNvPr id="0" name=""/>
        <dsp:cNvSpPr/>
      </dsp:nvSpPr>
      <dsp:spPr>
        <a:xfrm>
          <a:off x="8442505" y="6292808"/>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0688" tIns="170688" rIns="170688" bIns="170688" numCol="1" spcCol="1270" anchor="ctr" anchorCtr="0">
          <a:noAutofit/>
        </a:bodyPr>
        <a:lstStyle/>
        <a:p>
          <a:pPr marL="0" lvl="0" indent="0" algn="ctr" defTabSz="1066800">
            <a:lnSpc>
              <a:spcPct val="90000"/>
            </a:lnSpc>
            <a:spcBef>
              <a:spcPct val="0"/>
            </a:spcBef>
            <a:spcAft>
              <a:spcPct val="35000"/>
            </a:spcAft>
            <a:buNone/>
          </a:pPr>
          <a:r>
            <a:rPr lang="en-US" sz="2400" kern="1200"/>
            <a:t>If an audit or certification is not received,  [Program Office] staff will request it from  the Subrecipient</a:t>
          </a:r>
        </a:p>
      </dsp:txBody>
      <dsp:txXfrm>
        <a:off x="8442505" y="6292808"/>
        <a:ext cx="3427417" cy="2056450"/>
      </dsp:txXfrm>
    </dsp:sp>
    <dsp:sp modelId="{8A3FD0BD-CB31-4D26-82E5-12C3BC65BD3A}">
      <dsp:nvSpPr>
        <dsp:cNvPr id="0" name=""/>
        <dsp:cNvSpPr/>
      </dsp:nvSpPr>
      <dsp:spPr>
        <a:xfrm>
          <a:off x="1724768" y="8347458"/>
          <a:ext cx="12647169" cy="757705"/>
        </a:xfrm>
        <a:custGeom>
          <a:avLst/>
          <a:gdLst/>
          <a:ahLst/>
          <a:cxnLst/>
          <a:rect l="0" t="0" r="0" b="0"/>
          <a:pathLst>
            <a:path>
              <a:moveTo>
                <a:pt x="12647169" y="0"/>
              </a:moveTo>
              <a:lnTo>
                <a:pt x="12647169" y="395952"/>
              </a:lnTo>
              <a:lnTo>
                <a:pt x="0" y="395952"/>
              </a:lnTo>
              <a:lnTo>
                <a:pt x="0" y="75770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7731560" y="8722366"/>
        <a:ext cx="633585" cy="7890"/>
      </dsp:txXfrm>
    </dsp:sp>
    <dsp:sp modelId="{404AE3F7-4F34-4230-9FDC-FA284239097F}">
      <dsp:nvSpPr>
        <dsp:cNvPr id="0" name=""/>
        <dsp:cNvSpPr/>
      </dsp:nvSpPr>
      <dsp:spPr>
        <a:xfrm>
          <a:off x="12658229" y="6292808"/>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0688" tIns="170688" rIns="170688" bIns="170688" numCol="1" spcCol="1270" anchor="ctr" anchorCtr="0">
          <a:noAutofit/>
        </a:bodyPr>
        <a:lstStyle/>
        <a:p>
          <a:pPr marL="0" lvl="0" indent="0" algn="ctr" defTabSz="1066800">
            <a:lnSpc>
              <a:spcPct val="90000"/>
            </a:lnSpc>
            <a:spcBef>
              <a:spcPct val="0"/>
            </a:spcBef>
            <a:spcAft>
              <a:spcPct val="35000"/>
            </a:spcAft>
            <a:buNone/>
          </a:pPr>
          <a:r>
            <a:rPr lang="en-US" sz="2400" kern="1200"/>
            <a:t>If an audit is still not received, [Program Office] staff must notify the [Grants Management Bureau] for escalation</a:t>
          </a:r>
        </a:p>
      </dsp:txBody>
      <dsp:txXfrm>
        <a:off x="12658229" y="6292808"/>
        <a:ext cx="3427417" cy="2056450"/>
      </dsp:txXfrm>
    </dsp:sp>
    <dsp:sp modelId="{9A3605BE-E535-41D6-902B-817000BAA9C9}">
      <dsp:nvSpPr>
        <dsp:cNvPr id="0" name=""/>
        <dsp:cNvSpPr/>
      </dsp:nvSpPr>
      <dsp:spPr>
        <a:xfrm>
          <a:off x="3436676" y="10120070"/>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00050">
            <a:lnSpc>
              <a:spcPct val="90000"/>
            </a:lnSpc>
            <a:spcBef>
              <a:spcPct val="0"/>
            </a:spcBef>
            <a:spcAft>
              <a:spcPct val="35000"/>
            </a:spcAft>
            <a:buNone/>
          </a:pPr>
          <a:endParaRPr lang="en-US" sz="900" kern="1200"/>
        </a:p>
      </dsp:txBody>
      <dsp:txXfrm>
        <a:off x="3795822" y="10161844"/>
        <a:ext cx="39415" cy="7890"/>
      </dsp:txXfrm>
    </dsp:sp>
    <dsp:sp modelId="{7A22F26A-C7B4-4538-A9F3-AC31470944F9}">
      <dsp:nvSpPr>
        <dsp:cNvPr id="0" name=""/>
        <dsp:cNvSpPr/>
      </dsp:nvSpPr>
      <dsp:spPr>
        <a:xfrm>
          <a:off x="11059" y="9137564"/>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en-US" sz="2000" kern="1200"/>
            <a:t>[Grants Management Bureau] should work with the subrecipient to determine the cause for the failure to submit the report or certification</a:t>
          </a:r>
        </a:p>
      </dsp:txBody>
      <dsp:txXfrm>
        <a:off x="11059" y="9137564"/>
        <a:ext cx="3427417" cy="2056450"/>
      </dsp:txXfrm>
    </dsp:sp>
    <dsp:sp modelId="{7BD573B1-BB1A-47C8-9E14-CD6FE26565E2}">
      <dsp:nvSpPr>
        <dsp:cNvPr id="0" name=""/>
        <dsp:cNvSpPr/>
      </dsp:nvSpPr>
      <dsp:spPr>
        <a:xfrm>
          <a:off x="7652400" y="10120070"/>
          <a:ext cx="757705" cy="91440"/>
        </a:xfrm>
        <a:custGeom>
          <a:avLst/>
          <a:gdLst/>
          <a:ahLst/>
          <a:cxnLst/>
          <a:rect l="0" t="0" r="0" b="0"/>
          <a:pathLst>
            <a:path>
              <a:moveTo>
                <a:pt x="0" y="45720"/>
              </a:moveTo>
              <a:lnTo>
                <a:pt x="75770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8011545" y="10161844"/>
        <a:ext cx="39415" cy="7890"/>
      </dsp:txXfrm>
    </dsp:sp>
    <dsp:sp modelId="{4C76AA02-9F9D-4A71-83BC-324F4A6E2B14}">
      <dsp:nvSpPr>
        <dsp:cNvPr id="0" name=""/>
        <dsp:cNvSpPr/>
      </dsp:nvSpPr>
      <dsp:spPr>
        <a:xfrm>
          <a:off x="4226782" y="9137564"/>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0688" tIns="170688" rIns="170688" bIns="170688" numCol="1" spcCol="1270" anchor="ctr" anchorCtr="0">
          <a:noAutofit/>
        </a:bodyPr>
        <a:lstStyle/>
        <a:p>
          <a:pPr marL="0" lvl="0" indent="0" algn="ctr" defTabSz="1066800">
            <a:lnSpc>
              <a:spcPct val="90000"/>
            </a:lnSpc>
            <a:spcBef>
              <a:spcPct val="0"/>
            </a:spcBef>
            <a:spcAft>
              <a:spcPct val="35000"/>
            </a:spcAft>
            <a:buNone/>
          </a:pPr>
          <a:r>
            <a:rPr lang="en-US" sz="2400" kern="1200"/>
            <a:t>Based on the cause of the delay, the [Grants Management Bureau] should determine whether additional actions are required</a:t>
          </a:r>
        </a:p>
      </dsp:txBody>
      <dsp:txXfrm>
        <a:off x="4226782" y="9137564"/>
        <a:ext cx="3427417" cy="2056450"/>
      </dsp:txXfrm>
    </dsp:sp>
    <dsp:sp modelId="{CD5EF31E-A0CF-4ABB-B948-6BFD3B7DAC76}">
      <dsp:nvSpPr>
        <dsp:cNvPr id="0" name=""/>
        <dsp:cNvSpPr/>
      </dsp:nvSpPr>
      <dsp:spPr>
        <a:xfrm>
          <a:off x="8442505" y="9137564"/>
          <a:ext cx="3427417" cy="2056450"/>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6464" tIns="156464" rIns="156464" bIns="156464" numCol="1" spcCol="1270" anchor="ctr" anchorCtr="0">
          <a:noAutofit/>
        </a:bodyPr>
        <a:lstStyle/>
        <a:p>
          <a:pPr marL="0" lvl="0" indent="0" algn="ctr" defTabSz="977900">
            <a:lnSpc>
              <a:spcPct val="90000"/>
            </a:lnSpc>
            <a:spcBef>
              <a:spcPct val="0"/>
            </a:spcBef>
            <a:spcAft>
              <a:spcPct val="35000"/>
            </a:spcAft>
            <a:buNone/>
          </a:pPr>
          <a:r>
            <a:rPr lang="en-US" sz="2200" kern="1200"/>
            <a:t>If audit is unobtainable, subrecipient is not federally compliant.</a:t>
          </a:r>
        </a:p>
      </dsp:txBody>
      <dsp:txXfrm>
        <a:off x="8442505" y="9137564"/>
        <a:ext cx="3427417" cy="2056450"/>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D8F9F95-526E-4EA1-B687-0B1B7A518344}">
      <dsp:nvSpPr>
        <dsp:cNvPr id="0" name=""/>
        <dsp:cNvSpPr/>
      </dsp:nvSpPr>
      <dsp:spPr>
        <a:xfrm rot="5400000">
          <a:off x="-394282" y="401006"/>
          <a:ext cx="2628549" cy="1839984"/>
        </a:xfrm>
        <a:prstGeom prst="chevron">
          <a:avLst/>
        </a:prstGeom>
        <a:solidFill>
          <a:schemeClr val="accent4">
            <a:hueOff val="0"/>
            <a:satOff val="0"/>
            <a:lumOff val="0"/>
            <a:alphaOff val="0"/>
          </a:schemeClr>
        </a:solidFill>
        <a:ln w="19050" cap="flat" cmpd="sng" algn="ctr">
          <a:solidFill>
            <a:schemeClr val="accent4">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t>Bureau/</a:t>
          </a:r>
        </a:p>
        <a:p>
          <a:pPr marL="0" lvl="0" indent="0" algn="ctr" defTabSz="1066800">
            <a:lnSpc>
              <a:spcPct val="90000"/>
            </a:lnSpc>
            <a:spcBef>
              <a:spcPct val="0"/>
            </a:spcBef>
            <a:spcAft>
              <a:spcPct val="35000"/>
            </a:spcAft>
            <a:buNone/>
          </a:pPr>
          <a:r>
            <a:rPr lang="en-US" sz="2400" kern="1200"/>
            <a:t>Position </a:t>
          </a:r>
        </a:p>
      </dsp:txBody>
      <dsp:txXfrm rot="-5400000">
        <a:off x="1" y="926715"/>
        <a:ext cx="1839984" cy="788565"/>
      </dsp:txXfrm>
    </dsp:sp>
    <dsp:sp modelId="{A4AD0144-9DD3-4C94-BFC4-174A18AAA6B2}">
      <dsp:nvSpPr>
        <dsp:cNvPr id="0" name=""/>
        <dsp:cNvSpPr/>
      </dsp:nvSpPr>
      <dsp:spPr>
        <a:xfrm rot="5400000">
          <a:off x="4327196" y="-2480487"/>
          <a:ext cx="1709455" cy="6683878"/>
        </a:xfrm>
        <a:prstGeom prst="round2SameRect">
          <a:avLst/>
        </a:prstGeom>
        <a:solidFill>
          <a:schemeClr val="lt1">
            <a:alpha val="90000"/>
            <a:hueOff val="0"/>
            <a:satOff val="0"/>
            <a:lumOff val="0"/>
            <a:alphaOff val="0"/>
          </a:schemeClr>
        </a:solidFill>
        <a:ln w="19050" cap="flat" cmpd="sng" algn="ctr">
          <a:solidFill>
            <a:schemeClr val="accent4">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8232" tIns="6985" rIns="6985" bIns="6985" numCol="1" spcCol="1270" anchor="ctr" anchorCtr="0">
          <a:noAutofit/>
        </a:bodyPr>
        <a:lstStyle/>
        <a:p>
          <a:pPr marL="57150" lvl="1" indent="-57150" algn="l" defTabSz="466725">
            <a:lnSpc>
              <a:spcPct val="90000"/>
            </a:lnSpc>
            <a:spcBef>
              <a:spcPct val="0"/>
            </a:spcBef>
            <a:spcAft>
              <a:spcPct val="15000"/>
            </a:spcAft>
            <a:buChar char="•"/>
          </a:pPr>
          <a:r>
            <a:rPr lang="en-US" sz="1050" kern="1200"/>
            <a:t>Determine contract is a subrecipient</a:t>
          </a:r>
        </a:p>
        <a:p>
          <a:pPr marL="57150" lvl="1" indent="-57150" algn="l" defTabSz="466725">
            <a:lnSpc>
              <a:spcPct val="90000"/>
            </a:lnSpc>
            <a:spcBef>
              <a:spcPct val="0"/>
            </a:spcBef>
            <a:spcAft>
              <a:spcPct val="15000"/>
            </a:spcAft>
            <a:buChar char="•"/>
          </a:pPr>
          <a:r>
            <a:rPr lang="en-US" sz="1050" kern="1200"/>
            <a:t>Define scope of work and deliverables</a:t>
          </a:r>
        </a:p>
        <a:p>
          <a:pPr marL="57150" lvl="1" indent="-57150" algn="l" defTabSz="466725">
            <a:lnSpc>
              <a:spcPct val="90000"/>
            </a:lnSpc>
            <a:spcBef>
              <a:spcPct val="0"/>
            </a:spcBef>
            <a:spcAft>
              <a:spcPct val="15000"/>
            </a:spcAft>
            <a:buChar char="•"/>
          </a:pPr>
          <a:r>
            <a:rPr lang="en-US" sz="1050" kern="1200"/>
            <a:t>Draft Exhibit A - Federal Award Info and Compliance Requirements Form</a:t>
          </a:r>
        </a:p>
        <a:p>
          <a:pPr marL="57150" lvl="1" indent="-57150" algn="l" defTabSz="466725">
            <a:lnSpc>
              <a:spcPct val="90000"/>
            </a:lnSpc>
            <a:spcBef>
              <a:spcPct val="0"/>
            </a:spcBef>
            <a:spcAft>
              <a:spcPct val="15000"/>
            </a:spcAft>
            <a:buChar char="•"/>
          </a:pPr>
          <a:r>
            <a:rPr lang="en-US" sz="1050" kern="1200"/>
            <a:t>Develop and maintain risk assessment and monitoring plan</a:t>
          </a:r>
        </a:p>
        <a:p>
          <a:pPr marL="57150" lvl="1" indent="-57150" algn="l" defTabSz="466725">
            <a:lnSpc>
              <a:spcPct val="90000"/>
            </a:lnSpc>
            <a:spcBef>
              <a:spcPct val="0"/>
            </a:spcBef>
            <a:spcAft>
              <a:spcPct val="15000"/>
            </a:spcAft>
            <a:buChar char="•"/>
          </a:pPr>
          <a:r>
            <a:rPr lang="en-US" sz="1050" kern="1200"/>
            <a:t>Conduct monitoring and technical assistance</a:t>
          </a:r>
        </a:p>
        <a:p>
          <a:pPr marL="57150" lvl="1" indent="-57150" algn="l" defTabSz="466725">
            <a:lnSpc>
              <a:spcPct val="90000"/>
            </a:lnSpc>
            <a:spcBef>
              <a:spcPct val="0"/>
            </a:spcBef>
            <a:spcAft>
              <a:spcPct val="15000"/>
            </a:spcAft>
            <a:buChar char="•"/>
          </a:pPr>
          <a:r>
            <a:rPr lang="en-US" sz="1050" kern="1200"/>
            <a:t>Verify programmatic closeout conditions are met</a:t>
          </a:r>
        </a:p>
        <a:p>
          <a:pPr marL="57150" lvl="1" indent="-57150" algn="l" defTabSz="466725">
            <a:lnSpc>
              <a:spcPct val="90000"/>
            </a:lnSpc>
            <a:spcBef>
              <a:spcPct val="0"/>
            </a:spcBef>
            <a:spcAft>
              <a:spcPct val="15000"/>
            </a:spcAft>
            <a:buChar char="•"/>
          </a:pPr>
          <a:r>
            <a:rPr lang="en-US" sz="1050" kern="1200"/>
            <a:t>Draft subaward contract incorporating scope of work and Exhibit A draft</a:t>
          </a:r>
        </a:p>
        <a:p>
          <a:pPr marL="57150" lvl="1" indent="-57150" algn="l" defTabSz="466725">
            <a:lnSpc>
              <a:spcPct val="90000"/>
            </a:lnSpc>
            <a:spcBef>
              <a:spcPct val="0"/>
            </a:spcBef>
            <a:spcAft>
              <a:spcPct val="15000"/>
            </a:spcAft>
            <a:buChar char="•"/>
          </a:pPr>
          <a:r>
            <a:rPr lang="en-US" sz="1050" kern="1200"/>
            <a:t>Confirm SAM registration and UEI</a:t>
          </a:r>
        </a:p>
        <a:p>
          <a:pPr marL="57150" lvl="1" indent="-57150" algn="l" defTabSz="466725">
            <a:lnSpc>
              <a:spcPct val="90000"/>
            </a:lnSpc>
            <a:spcBef>
              <a:spcPct val="0"/>
            </a:spcBef>
            <a:spcAft>
              <a:spcPct val="15000"/>
            </a:spcAft>
            <a:buChar char="•"/>
          </a:pPr>
          <a:r>
            <a:rPr lang="en-US" sz="1050" kern="1200"/>
            <a:t>Determine FFATA applicability</a:t>
          </a:r>
        </a:p>
      </dsp:txBody>
      <dsp:txXfrm rot="-5400000">
        <a:off x="1839985" y="90173"/>
        <a:ext cx="6600429" cy="1542557"/>
      </dsp:txXfrm>
    </dsp:sp>
    <dsp:sp modelId="{E27AE12E-A6F6-44A3-B5A5-75D398AE7949}">
      <dsp:nvSpPr>
        <dsp:cNvPr id="0" name=""/>
        <dsp:cNvSpPr/>
      </dsp:nvSpPr>
      <dsp:spPr>
        <a:xfrm rot="5400000">
          <a:off x="-394282" y="2890278"/>
          <a:ext cx="2628549" cy="1839984"/>
        </a:xfrm>
        <a:prstGeom prst="chevron">
          <a:avLst/>
        </a:prstGeom>
        <a:solidFill>
          <a:schemeClr val="accent4">
            <a:hueOff val="2199979"/>
            <a:satOff val="-9734"/>
            <a:lumOff val="-1634"/>
            <a:alphaOff val="0"/>
          </a:schemeClr>
        </a:solidFill>
        <a:ln w="19050" cap="flat" cmpd="sng" algn="ctr">
          <a:solidFill>
            <a:schemeClr val="accent4">
              <a:hueOff val="2199979"/>
              <a:satOff val="-9734"/>
              <a:lumOff val="-1634"/>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t>Bureau/</a:t>
          </a:r>
        </a:p>
        <a:p>
          <a:pPr marL="0" lvl="0" indent="0" algn="ctr" defTabSz="1066800">
            <a:lnSpc>
              <a:spcPct val="90000"/>
            </a:lnSpc>
            <a:spcBef>
              <a:spcPct val="0"/>
            </a:spcBef>
            <a:spcAft>
              <a:spcPct val="35000"/>
            </a:spcAft>
            <a:buNone/>
          </a:pPr>
          <a:r>
            <a:rPr lang="en-US" sz="2400" kern="1200"/>
            <a:t>Position </a:t>
          </a:r>
        </a:p>
      </dsp:txBody>
      <dsp:txXfrm rot="-5400000">
        <a:off x="1" y="3415987"/>
        <a:ext cx="1839984" cy="788565"/>
      </dsp:txXfrm>
    </dsp:sp>
    <dsp:sp modelId="{22E1A2D1-B315-4064-B79B-2627C4680B65}">
      <dsp:nvSpPr>
        <dsp:cNvPr id="0" name=""/>
        <dsp:cNvSpPr/>
      </dsp:nvSpPr>
      <dsp:spPr>
        <a:xfrm rot="5400000">
          <a:off x="4327645" y="8335"/>
          <a:ext cx="1708557" cy="6683878"/>
        </a:xfrm>
        <a:prstGeom prst="round2SameRect">
          <a:avLst/>
        </a:prstGeom>
        <a:solidFill>
          <a:schemeClr val="lt1">
            <a:alpha val="90000"/>
            <a:hueOff val="0"/>
            <a:satOff val="0"/>
            <a:lumOff val="0"/>
            <a:alphaOff val="0"/>
          </a:schemeClr>
        </a:solidFill>
        <a:ln w="19050" cap="flat" cmpd="sng" algn="ctr">
          <a:solidFill>
            <a:schemeClr val="accent4">
              <a:hueOff val="2199979"/>
              <a:satOff val="-9734"/>
              <a:lumOff val="-1634"/>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8232" tIns="6985" rIns="6985" bIns="6985" numCol="1" spcCol="1270" anchor="ctr" anchorCtr="0">
          <a:noAutofit/>
        </a:bodyPr>
        <a:lstStyle/>
        <a:p>
          <a:pPr marL="57150" lvl="1" indent="-57150" algn="l" defTabSz="466725">
            <a:lnSpc>
              <a:spcPct val="90000"/>
            </a:lnSpc>
            <a:spcBef>
              <a:spcPct val="0"/>
            </a:spcBef>
            <a:spcAft>
              <a:spcPct val="15000"/>
            </a:spcAft>
            <a:buChar char="•"/>
          </a:pPr>
          <a:r>
            <a:rPr lang="en-US" sz="1050" kern="1200"/>
            <a:t>Audits draft subaward agreement to include verification of Federal Funding Accountability and Transparency Act (FFATA) requirements </a:t>
          </a:r>
        </a:p>
        <a:p>
          <a:pPr marL="57150" lvl="1" indent="-57150" algn="l" defTabSz="466725">
            <a:lnSpc>
              <a:spcPct val="90000"/>
            </a:lnSpc>
            <a:spcBef>
              <a:spcPct val="0"/>
            </a:spcBef>
            <a:spcAft>
              <a:spcPct val="15000"/>
            </a:spcAft>
            <a:buChar char="•"/>
          </a:pPr>
          <a:r>
            <a:rPr lang="en-US" sz="1050" kern="1200"/>
            <a:t>Route contract for review and approvals</a:t>
          </a:r>
        </a:p>
        <a:p>
          <a:pPr marL="57150" lvl="1" indent="-57150" algn="l" defTabSz="466725">
            <a:lnSpc>
              <a:spcPct val="90000"/>
            </a:lnSpc>
            <a:spcBef>
              <a:spcPct val="0"/>
            </a:spcBef>
            <a:spcAft>
              <a:spcPct val="15000"/>
            </a:spcAft>
            <a:buChar char="•"/>
          </a:pPr>
          <a:r>
            <a:rPr lang="en-US" sz="1050" kern="1200"/>
            <a:t>Obtain full execution of the subaward</a:t>
          </a:r>
        </a:p>
      </dsp:txBody>
      <dsp:txXfrm rot="-5400000">
        <a:off x="1839985" y="2579401"/>
        <a:ext cx="6600473" cy="1541747"/>
      </dsp:txXfrm>
    </dsp:sp>
    <dsp:sp modelId="{AE220120-C484-43E5-88CA-570F948EFE76}">
      <dsp:nvSpPr>
        <dsp:cNvPr id="0" name=""/>
        <dsp:cNvSpPr/>
      </dsp:nvSpPr>
      <dsp:spPr>
        <a:xfrm rot="5400000">
          <a:off x="-394282" y="5379551"/>
          <a:ext cx="2628549" cy="1839984"/>
        </a:xfrm>
        <a:prstGeom prst="chevron">
          <a:avLst/>
        </a:prstGeom>
        <a:solidFill>
          <a:schemeClr val="accent4">
            <a:hueOff val="4399958"/>
            <a:satOff val="-19468"/>
            <a:lumOff val="-3269"/>
            <a:alphaOff val="0"/>
          </a:schemeClr>
        </a:solidFill>
        <a:ln w="19050" cap="flat" cmpd="sng" algn="ctr">
          <a:solidFill>
            <a:schemeClr val="accent4">
              <a:hueOff val="4399958"/>
              <a:satOff val="-19468"/>
              <a:lumOff val="-3269"/>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t>Bureau/</a:t>
          </a:r>
        </a:p>
        <a:p>
          <a:pPr marL="0" lvl="0" indent="0" algn="ctr" defTabSz="1066800">
            <a:lnSpc>
              <a:spcPct val="90000"/>
            </a:lnSpc>
            <a:spcBef>
              <a:spcPct val="0"/>
            </a:spcBef>
            <a:spcAft>
              <a:spcPct val="35000"/>
            </a:spcAft>
            <a:buNone/>
          </a:pPr>
          <a:r>
            <a:rPr lang="en-US" sz="2400" kern="1200"/>
            <a:t>Position </a:t>
          </a:r>
        </a:p>
      </dsp:txBody>
      <dsp:txXfrm rot="-5400000">
        <a:off x="1" y="5905260"/>
        <a:ext cx="1839984" cy="788565"/>
      </dsp:txXfrm>
    </dsp:sp>
    <dsp:sp modelId="{7578C6B2-8C73-4F2A-99C5-6EAAE850162C}">
      <dsp:nvSpPr>
        <dsp:cNvPr id="0" name=""/>
        <dsp:cNvSpPr/>
      </dsp:nvSpPr>
      <dsp:spPr>
        <a:xfrm rot="5400000">
          <a:off x="4327645" y="2497608"/>
          <a:ext cx="1708557" cy="6683878"/>
        </a:xfrm>
        <a:prstGeom prst="round2SameRect">
          <a:avLst/>
        </a:prstGeom>
        <a:solidFill>
          <a:schemeClr val="lt1">
            <a:alpha val="90000"/>
            <a:hueOff val="0"/>
            <a:satOff val="0"/>
            <a:lumOff val="0"/>
            <a:alphaOff val="0"/>
          </a:schemeClr>
        </a:solidFill>
        <a:ln w="19050" cap="flat" cmpd="sng" algn="ctr">
          <a:solidFill>
            <a:schemeClr val="accent4">
              <a:hueOff val="4399958"/>
              <a:satOff val="-19468"/>
              <a:lumOff val="-3269"/>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8232" tIns="6985" rIns="6985" bIns="6985" numCol="1" spcCol="1270" anchor="ctr" anchorCtr="0">
          <a:noAutofit/>
        </a:bodyPr>
        <a:lstStyle/>
        <a:p>
          <a:pPr marL="57150" lvl="1" indent="-57150" algn="l" defTabSz="466725">
            <a:lnSpc>
              <a:spcPct val="90000"/>
            </a:lnSpc>
            <a:spcBef>
              <a:spcPct val="0"/>
            </a:spcBef>
            <a:spcAft>
              <a:spcPct val="15000"/>
            </a:spcAft>
            <a:buChar char="•"/>
          </a:pPr>
          <a:r>
            <a:rPr lang="en-US" sz="1050" kern="1200"/>
            <a:t>Review Exhibit A and federal award information</a:t>
          </a:r>
        </a:p>
        <a:p>
          <a:pPr marL="57150" lvl="1" indent="-57150" algn="l" defTabSz="466725">
            <a:lnSpc>
              <a:spcPct val="90000"/>
            </a:lnSpc>
            <a:spcBef>
              <a:spcPct val="0"/>
            </a:spcBef>
            <a:spcAft>
              <a:spcPct val="15000"/>
            </a:spcAft>
            <a:buChar char="•"/>
          </a:pPr>
          <a:r>
            <a:rPr lang="en-US" sz="1050" kern="1200"/>
            <a:t>Verify FFATA Reporting is being done in Sam.gov</a:t>
          </a:r>
        </a:p>
      </dsp:txBody>
      <dsp:txXfrm rot="-5400000">
        <a:off x="1839985" y="5068674"/>
        <a:ext cx="6600473" cy="1541747"/>
      </dsp:txXfrm>
    </dsp:sp>
    <dsp:sp modelId="{D7223392-4A64-492A-8054-BBC88B4D2BB6}">
      <dsp:nvSpPr>
        <dsp:cNvPr id="0" name=""/>
        <dsp:cNvSpPr/>
      </dsp:nvSpPr>
      <dsp:spPr>
        <a:xfrm rot="5400000">
          <a:off x="-394282" y="7868824"/>
          <a:ext cx="2628549" cy="1839984"/>
        </a:xfrm>
        <a:prstGeom prst="chevron">
          <a:avLst/>
        </a:prstGeom>
        <a:solidFill>
          <a:schemeClr val="accent4">
            <a:hueOff val="6599937"/>
            <a:satOff val="-29202"/>
            <a:lumOff val="-4903"/>
            <a:alphaOff val="0"/>
          </a:schemeClr>
        </a:solidFill>
        <a:ln w="19050" cap="flat" cmpd="sng" algn="ctr">
          <a:solidFill>
            <a:schemeClr val="accent4">
              <a:hueOff val="6599937"/>
              <a:satOff val="-29202"/>
              <a:lumOff val="-4903"/>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t>Bureau/</a:t>
          </a:r>
        </a:p>
        <a:p>
          <a:pPr marL="0" lvl="0" indent="0" algn="ctr" defTabSz="1066800">
            <a:lnSpc>
              <a:spcPct val="90000"/>
            </a:lnSpc>
            <a:spcBef>
              <a:spcPct val="0"/>
            </a:spcBef>
            <a:spcAft>
              <a:spcPct val="35000"/>
            </a:spcAft>
            <a:buNone/>
          </a:pPr>
          <a:r>
            <a:rPr lang="en-US" sz="2400" kern="1200"/>
            <a:t>Position </a:t>
          </a:r>
        </a:p>
      </dsp:txBody>
      <dsp:txXfrm rot="-5400000">
        <a:off x="1" y="8394533"/>
        <a:ext cx="1839984" cy="788565"/>
      </dsp:txXfrm>
    </dsp:sp>
    <dsp:sp modelId="{B85BFF57-A076-4A17-8D83-526BC513827A}">
      <dsp:nvSpPr>
        <dsp:cNvPr id="0" name=""/>
        <dsp:cNvSpPr/>
      </dsp:nvSpPr>
      <dsp:spPr>
        <a:xfrm rot="5400000">
          <a:off x="4327645" y="4986881"/>
          <a:ext cx="1708557" cy="6683878"/>
        </a:xfrm>
        <a:prstGeom prst="round2SameRect">
          <a:avLst/>
        </a:prstGeom>
        <a:solidFill>
          <a:schemeClr val="lt1">
            <a:alpha val="90000"/>
            <a:hueOff val="0"/>
            <a:satOff val="0"/>
            <a:lumOff val="0"/>
            <a:alphaOff val="0"/>
          </a:schemeClr>
        </a:solidFill>
        <a:ln w="19050" cap="flat" cmpd="sng" algn="ctr">
          <a:solidFill>
            <a:schemeClr val="accent4">
              <a:hueOff val="6599937"/>
              <a:satOff val="-29202"/>
              <a:lumOff val="-4903"/>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8232" tIns="6985" rIns="6985" bIns="6985" numCol="1" spcCol="1270" anchor="ctr" anchorCtr="0">
          <a:noAutofit/>
        </a:bodyPr>
        <a:lstStyle/>
        <a:p>
          <a:pPr marL="57150" lvl="1" indent="-57150" algn="l" defTabSz="466725">
            <a:lnSpc>
              <a:spcPct val="90000"/>
            </a:lnSpc>
            <a:spcBef>
              <a:spcPct val="0"/>
            </a:spcBef>
            <a:spcAft>
              <a:spcPct val="15000"/>
            </a:spcAft>
            <a:buChar char="•"/>
          </a:pPr>
          <a:r>
            <a:rPr lang="en-US" sz="1050" kern="1200"/>
            <a:t>Review Single Audits and Certifications</a:t>
          </a:r>
        </a:p>
      </dsp:txBody>
      <dsp:txXfrm rot="-5400000">
        <a:off x="1839985" y="7557947"/>
        <a:ext cx="6600473" cy="1541747"/>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9C9F90-4B08-4FC6-9A7D-4347EE9075E1}">
      <dsp:nvSpPr>
        <dsp:cNvPr id="0" name=""/>
        <dsp:cNvSpPr/>
      </dsp:nvSpPr>
      <dsp:spPr>
        <a:xfrm>
          <a:off x="2694504" y="1305978"/>
          <a:ext cx="587906" cy="91440"/>
        </a:xfrm>
        <a:custGeom>
          <a:avLst/>
          <a:gdLst/>
          <a:ahLst/>
          <a:cxnLst/>
          <a:rect l="0" t="0" r="0" b="0"/>
          <a:pathLst>
            <a:path>
              <a:moveTo>
                <a:pt x="0" y="45720"/>
              </a:moveTo>
              <a:lnTo>
                <a:pt x="587906" y="45720"/>
              </a:lnTo>
            </a:path>
          </a:pathLst>
        </a:custGeom>
        <a:noFill/>
        <a:ln w="12700" cap="flat" cmpd="sng" algn="ctr">
          <a:solidFill>
            <a:schemeClr val="accent3">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972995" y="1348606"/>
        <a:ext cx="30925" cy="6185"/>
      </dsp:txXfrm>
    </dsp:sp>
    <dsp:sp modelId="{3033384A-9711-4113-9731-AB473CFF8557}">
      <dsp:nvSpPr>
        <dsp:cNvPr id="0" name=""/>
        <dsp:cNvSpPr/>
      </dsp:nvSpPr>
      <dsp:spPr>
        <a:xfrm>
          <a:off x="7143" y="544950"/>
          <a:ext cx="2689160" cy="1613496"/>
        </a:xfrm>
        <a:prstGeom prst="rect">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Subrecipient agreement is signed and executed </a:t>
          </a:r>
        </a:p>
      </dsp:txBody>
      <dsp:txXfrm>
        <a:off x="7143" y="544950"/>
        <a:ext cx="2689160" cy="1613496"/>
      </dsp:txXfrm>
    </dsp:sp>
    <dsp:sp modelId="{84B339F4-BDF4-4663-923D-A51E88A43379}">
      <dsp:nvSpPr>
        <dsp:cNvPr id="0" name=""/>
        <dsp:cNvSpPr/>
      </dsp:nvSpPr>
      <dsp:spPr>
        <a:xfrm>
          <a:off x="6002171" y="1305978"/>
          <a:ext cx="587906" cy="91440"/>
        </a:xfrm>
        <a:custGeom>
          <a:avLst/>
          <a:gdLst/>
          <a:ahLst/>
          <a:cxnLst/>
          <a:rect l="0" t="0" r="0" b="0"/>
          <a:pathLst>
            <a:path>
              <a:moveTo>
                <a:pt x="0" y="45720"/>
              </a:moveTo>
              <a:lnTo>
                <a:pt x="587906" y="45720"/>
              </a:lnTo>
            </a:path>
          </a:pathLst>
        </a:custGeom>
        <a:noFill/>
        <a:ln w="12700" cap="flat" cmpd="sng" algn="ctr">
          <a:solidFill>
            <a:schemeClr val="accent3">
              <a:hueOff val="411716"/>
              <a:satOff val="2471"/>
              <a:lumOff val="1883"/>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6280662" y="1348606"/>
        <a:ext cx="30925" cy="6185"/>
      </dsp:txXfrm>
    </dsp:sp>
    <dsp:sp modelId="{A50FB230-FFA8-4239-AD5B-24131CB74059}">
      <dsp:nvSpPr>
        <dsp:cNvPr id="0" name=""/>
        <dsp:cNvSpPr/>
      </dsp:nvSpPr>
      <dsp:spPr>
        <a:xfrm>
          <a:off x="3314811" y="544950"/>
          <a:ext cx="2689160" cy="1613496"/>
        </a:xfrm>
        <a:prstGeom prst="rect">
          <a:avLst/>
        </a:prstGeom>
        <a:solidFill>
          <a:schemeClr val="accent3">
            <a:hueOff val="374288"/>
            <a:satOff val="2247"/>
            <a:lumOff val="1711"/>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Agency uses an IPR or standard template to identify funding string and supporting documentation </a:t>
          </a:r>
        </a:p>
      </dsp:txBody>
      <dsp:txXfrm>
        <a:off x="3314811" y="544950"/>
        <a:ext cx="2689160" cy="1613496"/>
      </dsp:txXfrm>
    </dsp:sp>
    <dsp:sp modelId="{04F8907E-6D25-43D0-8802-8678DC0A0F77}">
      <dsp:nvSpPr>
        <dsp:cNvPr id="0" name=""/>
        <dsp:cNvSpPr/>
      </dsp:nvSpPr>
      <dsp:spPr>
        <a:xfrm>
          <a:off x="1351724" y="2156646"/>
          <a:ext cx="6615334" cy="587906"/>
        </a:xfrm>
        <a:custGeom>
          <a:avLst/>
          <a:gdLst/>
          <a:ahLst/>
          <a:cxnLst/>
          <a:rect l="0" t="0" r="0" b="0"/>
          <a:pathLst>
            <a:path>
              <a:moveTo>
                <a:pt x="6615334" y="0"/>
              </a:moveTo>
              <a:lnTo>
                <a:pt x="6615334" y="311053"/>
              </a:lnTo>
              <a:lnTo>
                <a:pt x="0" y="311053"/>
              </a:lnTo>
              <a:lnTo>
                <a:pt x="0" y="587906"/>
              </a:lnTo>
            </a:path>
          </a:pathLst>
        </a:custGeom>
        <a:noFill/>
        <a:ln w="12700" cap="flat" cmpd="sng" algn="ctr">
          <a:solidFill>
            <a:schemeClr val="accent3">
              <a:hueOff val="823433"/>
              <a:satOff val="4942"/>
              <a:lumOff val="3765"/>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493286" y="2447507"/>
        <a:ext cx="332209" cy="6185"/>
      </dsp:txXfrm>
    </dsp:sp>
    <dsp:sp modelId="{3008D9CB-E255-4546-B0FF-D8B8E7FB5AF4}">
      <dsp:nvSpPr>
        <dsp:cNvPr id="0" name=""/>
        <dsp:cNvSpPr/>
      </dsp:nvSpPr>
      <dsp:spPr>
        <a:xfrm>
          <a:off x="6622478" y="544950"/>
          <a:ext cx="2689160" cy="1613496"/>
        </a:xfrm>
        <a:prstGeom prst="rect">
          <a:avLst/>
        </a:prstGeom>
        <a:solidFill>
          <a:schemeClr val="accent3">
            <a:hueOff val="748575"/>
            <a:satOff val="4493"/>
            <a:lumOff val="3423"/>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Fiscal staff use the cover sheet to enter the funding string  information into SHARE</a:t>
          </a:r>
        </a:p>
      </dsp:txBody>
      <dsp:txXfrm>
        <a:off x="6622478" y="544950"/>
        <a:ext cx="2689160" cy="1613496"/>
      </dsp:txXfrm>
    </dsp:sp>
    <dsp:sp modelId="{06A53F9C-2D8E-401C-8B4C-C00714A52554}">
      <dsp:nvSpPr>
        <dsp:cNvPr id="0" name=""/>
        <dsp:cNvSpPr/>
      </dsp:nvSpPr>
      <dsp:spPr>
        <a:xfrm>
          <a:off x="2694504" y="3537981"/>
          <a:ext cx="587906" cy="91440"/>
        </a:xfrm>
        <a:custGeom>
          <a:avLst/>
          <a:gdLst/>
          <a:ahLst/>
          <a:cxnLst/>
          <a:rect l="0" t="0" r="0" b="0"/>
          <a:pathLst>
            <a:path>
              <a:moveTo>
                <a:pt x="0" y="45720"/>
              </a:moveTo>
              <a:lnTo>
                <a:pt x="587906" y="45720"/>
              </a:lnTo>
            </a:path>
          </a:pathLst>
        </a:custGeom>
        <a:noFill/>
        <a:ln w="12700" cap="flat" cmpd="sng" algn="ctr">
          <a:solidFill>
            <a:schemeClr val="accent3">
              <a:hueOff val="1235149"/>
              <a:satOff val="7414"/>
              <a:lumOff val="5648"/>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972995" y="3580609"/>
        <a:ext cx="30925" cy="6185"/>
      </dsp:txXfrm>
    </dsp:sp>
    <dsp:sp modelId="{B3C27FA8-A0F3-47C9-B6A5-D7FD01468D8E}">
      <dsp:nvSpPr>
        <dsp:cNvPr id="0" name=""/>
        <dsp:cNvSpPr/>
      </dsp:nvSpPr>
      <dsp:spPr>
        <a:xfrm>
          <a:off x="7143" y="2776953"/>
          <a:ext cx="2689160" cy="1613496"/>
        </a:xfrm>
        <a:prstGeom prst="rect">
          <a:avLst/>
        </a:prstGeom>
        <a:solidFill>
          <a:schemeClr val="accent3">
            <a:hueOff val="1122863"/>
            <a:satOff val="6740"/>
            <a:lumOff val="5134"/>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Purchase Order is dispatched in SHARE using a "54" account code (i.e. 547400 Grants to Local Entities)</a:t>
          </a:r>
        </a:p>
      </dsp:txBody>
      <dsp:txXfrm>
        <a:off x="7143" y="2776953"/>
        <a:ext cx="2689160" cy="1613496"/>
      </dsp:txXfrm>
    </dsp:sp>
    <dsp:sp modelId="{33DFC982-F3AF-4BD8-87A4-917C5D5094B1}">
      <dsp:nvSpPr>
        <dsp:cNvPr id="0" name=""/>
        <dsp:cNvSpPr/>
      </dsp:nvSpPr>
      <dsp:spPr>
        <a:xfrm>
          <a:off x="6002171" y="3537981"/>
          <a:ext cx="587906" cy="91440"/>
        </a:xfrm>
        <a:custGeom>
          <a:avLst/>
          <a:gdLst/>
          <a:ahLst/>
          <a:cxnLst/>
          <a:rect l="0" t="0" r="0" b="0"/>
          <a:pathLst>
            <a:path>
              <a:moveTo>
                <a:pt x="0" y="45720"/>
              </a:moveTo>
              <a:lnTo>
                <a:pt x="587906" y="45720"/>
              </a:lnTo>
            </a:path>
          </a:pathLst>
        </a:custGeom>
        <a:noFill/>
        <a:ln w="12700" cap="flat" cmpd="sng" algn="ctr">
          <a:solidFill>
            <a:schemeClr val="accent3">
              <a:hueOff val="1646865"/>
              <a:satOff val="9885"/>
              <a:lumOff val="753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6280662" y="3580609"/>
        <a:ext cx="30925" cy="6185"/>
      </dsp:txXfrm>
    </dsp:sp>
    <dsp:sp modelId="{8430B18F-AFBD-4300-9291-240876E596E2}">
      <dsp:nvSpPr>
        <dsp:cNvPr id="0" name=""/>
        <dsp:cNvSpPr/>
      </dsp:nvSpPr>
      <dsp:spPr>
        <a:xfrm>
          <a:off x="3314811" y="2776953"/>
          <a:ext cx="2689160" cy="1613496"/>
        </a:xfrm>
        <a:prstGeom prst="rect">
          <a:avLst/>
        </a:prstGeom>
        <a:solidFill>
          <a:schemeClr val="accent3">
            <a:hueOff val="1497150"/>
            <a:satOff val="8986"/>
            <a:lumOff val="6845"/>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Purchase order is reviewed by Finance and Program for funding string accuracy</a:t>
          </a:r>
        </a:p>
      </dsp:txBody>
      <dsp:txXfrm>
        <a:off x="3314811" y="2776953"/>
        <a:ext cx="2689160" cy="1613496"/>
      </dsp:txXfrm>
    </dsp:sp>
    <dsp:sp modelId="{3C0DF489-BAA0-4F02-B6B2-CF0D85E8C316}">
      <dsp:nvSpPr>
        <dsp:cNvPr id="0" name=""/>
        <dsp:cNvSpPr/>
      </dsp:nvSpPr>
      <dsp:spPr>
        <a:xfrm>
          <a:off x="1351724" y="4388650"/>
          <a:ext cx="6615334" cy="587906"/>
        </a:xfrm>
        <a:custGeom>
          <a:avLst/>
          <a:gdLst/>
          <a:ahLst/>
          <a:cxnLst/>
          <a:rect l="0" t="0" r="0" b="0"/>
          <a:pathLst>
            <a:path>
              <a:moveTo>
                <a:pt x="6615334" y="0"/>
              </a:moveTo>
              <a:lnTo>
                <a:pt x="6615334" y="311053"/>
              </a:lnTo>
              <a:lnTo>
                <a:pt x="0" y="311053"/>
              </a:lnTo>
              <a:lnTo>
                <a:pt x="0" y="587906"/>
              </a:lnTo>
            </a:path>
          </a:pathLst>
        </a:custGeom>
        <a:noFill/>
        <a:ln w="12700" cap="flat" cmpd="sng" algn="ctr">
          <a:solidFill>
            <a:schemeClr val="accent3">
              <a:hueOff val="2058582"/>
              <a:satOff val="12356"/>
              <a:lumOff val="9413"/>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493286" y="4679510"/>
        <a:ext cx="332209" cy="6185"/>
      </dsp:txXfrm>
    </dsp:sp>
    <dsp:sp modelId="{65808DE3-C2FA-44AD-B571-C55D1EC0972C}">
      <dsp:nvSpPr>
        <dsp:cNvPr id="0" name=""/>
        <dsp:cNvSpPr/>
      </dsp:nvSpPr>
      <dsp:spPr>
        <a:xfrm>
          <a:off x="6622478" y="2776953"/>
          <a:ext cx="2689160" cy="1613496"/>
        </a:xfrm>
        <a:prstGeom prst="rect">
          <a:avLst/>
        </a:prstGeom>
        <a:solidFill>
          <a:schemeClr val="accent3">
            <a:hueOff val="1871438"/>
            <a:satOff val="11233"/>
            <a:lumOff val="8557"/>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Program sends dispatched PO to begin project activities</a:t>
          </a:r>
        </a:p>
      </dsp:txBody>
      <dsp:txXfrm>
        <a:off x="6622478" y="2776953"/>
        <a:ext cx="2689160" cy="1613496"/>
      </dsp:txXfrm>
    </dsp:sp>
    <dsp:sp modelId="{448AE1FE-693C-4903-AB9F-E620117C126E}">
      <dsp:nvSpPr>
        <dsp:cNvPr id="0" name=""/>
        <dsp:cNvSpPr/>
      </dsp:nvSpPr>
      <dsp:spPr>
        <a:xfrm>
          <a:off x="2694504" y="5769985"/>
          <a:ext cx="587906" cy="91440"/>
        </a:xfrm>
        <a:custGeom>
          <a:avLst/>
          <a:gdLst/>
          <a:ahLst/>
          <a:cxnLst/>
          <a:rect l="0" t="0" r="0" b="0"/>
          <a:pathLst>
            <a:path>
              <a:moveTo>
                <a:pt x="0" y="45720"/>
              </a:moveTo>
              <a:lnTo>
                <a:pt x="587906" y="45720"/>
              </a:lnTo>
            </a:path>
          </a:pathLst>
        </a:custGeom>
        <a:noFill/>
        <a:ln w="12700" cap="flat" cmpd="sng" algn="ctr">
          <a:solidFill>
            <a:schemeClr val="accent3">
              <a:hueOff val="2470298"/>
              <a:satOff val="14827"/>
              <a:lumOff val="11295"/>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972995" y="5812612"/>
        <a:ext cx="30925" cy="6185"/>
      </dsp:txXfrm>
    </dsp:sp>
    <dsp:sp modelId="{A837CB92-4B24-4BA5-8173-FCFDE6EA28C0}">
      <dsp:nvSpPr>
        <dsp:cNvPr id="0" name=""/>
        <dsp:cNvSpPr/>
      </dsp:nvSpPr>
      <dsp:spPr>
        <a:xfrm>
          <a:off x="7143" y="5008956"/>
          <a:ext cx="2689160" cy="1613496"/>
        </a:xfrm>
        <a:prstGeom prst="rect">
          <a:avLst/>
        </a:prstGeom>
        <a:solidFill>
          <a:schemeClr val="accent3">
            <a:hueOff val="2245725"/>
            <a:satOff val="13479"/>
            <a:lumOff val="10268"/>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Subrecipient submits request for reimbursement from Agency</a:t>
          </a:r>
        </a:p>
      </dsp:txBody>
      <dsp:txXfrm>
        <a:off x="7143" y="5008956"/>
        <a:ext cx="2689160" cy="1613496"/>
      </dsp:txXfrm>
    </dsp:sp>
    <dsp:sp modelId="{5872F15C-0660-4B7F-A9B2-CE72DFA0B9F8}">
      <dsp:nvSpPr>
        <dsp:cNvPr id="0" name=""/>
        <dsp:cNvSpPr/>
      </dsp:nvSpPr>
      <dsp:spPr>
        <a:xfrm>
          <a:off x="6002171" y="5769985"/>
          <a:ext cx="587906" cy="91440"/>
        </a:xfrm>
        <a:custGeom>
          <a:avLst/>
          <a:gdLst/>
          <a:ahLst/>
          <a:cxnLst/>
          <a:rect l="0" t="0" r="0" b="0"/>
          <a:pathLst>
            <a:path>
              <a:moveTo>
                <a:pt x="0" y="45720"/>
              </a:moveTo>
              <a:lnTo>
                <a:pt x="587906" y="45720"/>
              </a:lnTo>
            </a:path>
          </a:pathLst>
        </a:custGeom>
        <a:noFill/>
        <a:ln w="12700" cap="flat" cmpd="sng" algn="ctr">
          <a:solidFill>
            <a:schemeClr val="accent3">
              <a:hueOff val="2882014"/>
              <a:satOff val="17298"/>
              <a:lumOff val="13178"/>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6280662" y="5812612"/>
        <a:ext cx="30925" cy="6185"/>
      </dsp:txXfrm>
    </dsp:sp>
    <dsp:sp modelId="{73EE92E9-FE9F-4FA6-896A-F7EF5CC5B82A}">
      <dsp:nvSpPr>
        <dsp:cNvPr id="0" name=""/>
        <dsp:cNvSpPr/>
      </dsp:nvSpPr>
      <dsp:spPr>
        <a:xfrm>
          <a:off x="3314811" y="5008956"/>
          <a:ext cx="2689160" cy="1613496"/>
        </a:xfrm>
        <a:prstGeom prst="rect">
          <a:avLst/>
        </a:prstGeom>
        <a:solidFill>
          <a:schemeClr val="accent3">
            <a:hueOff val="2620013"/>
            <a:satOff val="15726"/>
            <a:lumOff val="1198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Program office reviews request for allowability</a:t>
          </a:r>
        </a:p>
      </dsp:txBody>
      <dsp:txXfrm>
        <a:off x="3314811" y="5008956"/>
        <a:ext cx="2689160" cy="1613496"/>
      </dsp:txXfrm>
    </dsp:sp>
    <dsp:sp modelId="{9A5854C0-4B87-4387-86E5-E72168396CED}">
      <dsp:nvSpPr>
        <dsp:cNvPr id="0" name=""/>
        <dsp:cNvSpPr/>
      </dsp:nvSpPr>
      <dsp:spPr>
        <a:xfrm>
          <a:off x="1351724" y="6620653"/>
          <a:ext cx="6615334" cy="587906"/>
        </a:xfrm>
        <a:custGeom>
          <a:avLst/>
          <a:gdLst/>
          <a:ahLst/>
          <a:cxnLst/>
          <a:rect l="0" t="0" r="0" b="0"/>
          <a:pathLst>
            <a:path>
              <a:moveTo>
                <a:pt x="6615334" y="0"/>
              </a:moveTo>
              <a:lnTo>
                <a:pt x="6615334" y="311053"/>
              </a:lnTo>
              <a:lnTo>
                <a:pt x="0" y="311053"/>
              </a:lnTo>
              <a:lnTo>
                <a:pt x="0" y="587906"/>
              </a:lnTo>
            </a:path>
          </a:pathLst>
        </a:custGeom>
        <a:noFill/>
        <a:ln w="12700" cap="flat" cmpd="sng" algn="ctr">
          <a:solidFill>
            <a:schemeClr val="accent3">
              <a:hueOff val="3293730"/>
              <a:satOff val="19770"/>
              <a:lumOff val="1506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493286" y="6911514"/>
        <a:ext cx="332209" cy="6185"/>
      </dsp:txXfrm>
    </dsp:sp>
    <dsp:sp modelId="{E76F1E75-70EC-4D08-BBB4-9DAF74D70421}">
      <dsp:nvSpPr>
        <dsp:cNvPr id="0" name=""/>
        <dsp:cNvSpPr/>
      </dsp:nvSpPr>
      <dsp:spPr>
        <a:xfrm>
          <a:off x="6622478" y="5008956"/>
          <a:ext cx="2689160" cy="1613496"/>
        </a:xfrm>
        <a:prstGeom prst="rect">
          <a:avLst/>
        </a:prstGeom>
        <a:solidFill>
          <a:schemeClr val="accent3">
            <a:hueOff val="2994301"/>
            <a:satOff val="17972"/>
            <a:lumOff val="13691"/>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Program follows up with subrecipient on any questioned costs</a:t>
          </a:r>
        </a:p>
      </dsp:txBody>
      <dsp:txXfrm>
        <a:off x="6622478" y="5008956"/>
        <a:ext cx="2689160" cy="1613496"/>
      </dsp:txXfrm>
    </dsp:sp>
    <dsp:sp modelId="{6F7F030F-D2DF-4212-96FE-A54EB083B33C}">
      <dsp:nvSpPr>
        <dsp:cNvPr id="0" name=""/>
        <dsp:cNvSpPr/>
      </dsp:nvSpPr>
      <dsp:spPr>
        <a:xfrm>
          <a:off x="2694504" y="8001988"/>
          <a:ext cx="587906" cy="91440"/>
        </a:xfrm>
        <a:custGeom>
          <a:avLst/>
          <a:gdLst/>
          <a:ahLst/>
          <a:cxnLst/>
          <a:rect l="0" t="0" r="0" b="0"/>
          <a:pathLst>
            <a:path>
              <a:moveTo>
                <a:pt x="0" y="45720"/>
              </a:moveTo>
              <a:lnTo>
                <a:pt x="587906" y="45720"/>
              </a:lnTo>
            </a:path>
          </a:pathLst>
        </a:custGeom>
        <a:noFill/>
        <a:ln w="12700" cap="flat" cmpd="sng" algn="ctr">
          <a:solidFill>
            <a:schemeClr val="accent3">
              <a:hueOff val="3705447"/>
              <a:satOff val="22241"/>
              <a:lumOff val="16942"/>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972995" y="8044615"/>
        <a:ext cx="30925" cy="6185"/>
      </dsp:txXfrm>
    </dsp:sp>
    <dsp:sp modelId="{3E75E662-CB2C-4440-980B-C0F4F298FE77}">
      <dsp:nvSpPr>
        <dsp:cNvPr id="0" name=""/>
        <dsp:cNvSpPr/>
      </dsp:nvSpPr>
      <dsp:spPr>
        <a:xfrm>
          <a:off x="7143" y="7240960"/>
          <a:ext cx="2689160" cy="1613496"/>
        </a:xfrm>
        <a:prstGeom prst="rect">
          <a:avLst/>
        </a:prstGeom>
        <a:solidFill>
          <a:schemeClr val="accent3">
            <a:hueOff val="3368588"/>
            <a:satOff val="20219"/>
            <a:lumOff val="15402"/>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Agency enters a voucher matched to the correct PO</a:t>
          </a:r>
        </a:p>
      </dsp:txBody>
      <dsp:txXfrm>
        <a:off x="7143" y="7240960"/>
        <a:ext cx="2689160" cy="1613496"/>
      </dsp:txXfrm>
    </dsp:sp>
    <dsp:sp modelId="{50C9CD20-5D99-4209-8733-38B04AB15062}">
      <dsp:nvSpPr>
        <dsp:cNvPr id="0" name=""/>
        <dsp:cNvSpPr/>
      </dsp:nvSpPr>
      <dsp:spPr>
        <a:xfrm>
          <a:off x="6002171" y="8001988"/>
          <a:ext cx="587906" cy="91440"/>
        </a:xfrm>
        <a:custGeom>
          <a:avLst/>
          <a:gdLst/>
          <a:ahLst/>
          <a:cxnLst/>
          <a:rect l="0" t="0" r="0" b="0"/>
          <a:pathLst>
            <a:path>
              <a:moveTo>
                <a:pt x="0" y="45720"/>
              </a:moveTo>
              <a:lnTo>
                <a:pt x="587906" y="45720"/>
              </a:lnTo>
            </a:path>
          </a:pathLst>
        </a:custGeom>
        <a:noFill/>
        <a:ln w="12700" cap="flat" cmpd="sng" algn="ctr">
          <a:solidFill>
            <a:schemeClr val="accent3">
              <a:hueOff val="4117163"/>
              <a:satOff val="24712"/>
              <a:lumOff val="18825"/>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6280662" y="8044615"/>
        <a:ext cx="30925" cy="6185"/>
      </dsp:txXfrm>
    </dsp:sp>
    <dsp:sp modelId="{5E59C387-7D1A-453E-AFD3-3F3017E37514}">
      <dsp:nvSpPr>
        <dsp:cNvPr id="0" name=""/>
        <dsp:cNvSpPr/>
      </dsp:nvSpPr>
      <dsp:spPr>
        <a:xfrm>
          <a:off x="3314811" y="7240960"/>
          <a:ext cx="2689160" cy="1613496"/>
        </a:xfrm>
        <a:prstGeom prst="rect">
          <a:avLst/>
        </a:prstGeom>
        <a:solidFill>
          <a:schemeClr val="accent3">
            <a:hueOff val="3742876"/>
            <a:satOff val="22465"/>
            <a:lumOff val="17114"/>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The voucher moves through the approval process and posts to the General Ledger</a:t>
          </a:r>
        </a:p>
      </dsp:txBody>
      <dsp:txXfrm>
        <a:off x="3314811" y="7240960"/>
        <a:ext cx="2689160" cy="1613496"/>
      </dsp:txXfrm>
    </dsp:sp>
    <dsp:sp modelId="{DBFBD4DF-CA91-4592-B705-5D505050E412}">
      <dsp:nvSpPr>
        <dsp:cNvPr id="0" name=""/>
        <dsp:cNvSpPr/>
      </dsp:nvSpPr>
      <dsp:spPr>
        <a:xfrm>
          <a:off x="6622478" y="7240960"/>
          <a:ext cx="2689160" cy="1613496"/>
        </a:xfrm>
        <a:prstGeom prst="rect">
          <a:avLst/>
        </a:prstGeom>
        <a:solidFill>
          <a:schemeClr val="accent3">
            <a:hueOff val="4117163"/>
            <a:satOff val="24712"/>
            <a:lumOff val="18825"/>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5128" tIns="135128" rIns="135128" bIns="135128" numCol="1" spcCol="1270" anchor="ctr" anchorCtr="0">
          <a:noAutofit/>
        </a:bodyPr>
        <a:lstStyle/>
        <a:p>
          <a:pPr marL="0" lvl="0" indent="0" algn="ctr" defTabSz="844550">
            <a:lnSpc>
              <a:spcPct val="90000"/>
            </a:lnSpc>
            <a:spcBef>
              <a:spcPct val="0"/>
            </a:spcBef>
            <a:spcAft>
              <a:spcPct val="35000"/>
            </a:spcAft>
            <a:buNone/>
          </a:pPr>
          <a:r>
            <a:rPr lang="en-US" sz="1900" kern="1200"/>
            <a:t>Program reconciles all expenditures in the General Ledger against internal tracking records</a:t>
          </a:r>
        </a:p>
      </dsp:txBody>
      <dsp:txXfrm>
        <a:off x="6622478" y="7240960"/>
        <a:ext cx="2689160" cy="1613496"/>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BF09E18-058D-432D-8CF2-724FCEC32509}">
      <dsp:nvSpPr>
        <dsp:cNvPr id="0" name=""/>
        <dsp:cNvSpPr/>
      </dsp:nvSpPr>
      <dsp:spPr>
        <a:xfrm>
          <a:off x="4757614" y="1174456"/>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80775" y="1215556"/>
        <a:ext cx="46153" cy="9239"/>
      </dsp:txXfrm>
    </dsp:sp>
    <dsp:sp modelId="{4823B8D3-A40F-45FC-9B9E-CB25ABC6DB83}">
      <dsp:nvSpPr>
        <dsp:cNvPr id="0" name=""/>
        <dsp:cNvSpPr/>
      </dsp:nvSpPr>
      <dsp:spPr>
        <a:xfrm>
          <a:off x="746044" y="16165"/>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Arrange and prepare for Single Audit in accordance with §200.509</a:t>
          </a:r>
        </a:p>
      </dsp:txBody>
      <dsp:txXfrm>
        <a:off x="746044" y="16165"/>
        <a:ext cx="4013370" cy="2408022"/>
      </dsp:txXfrm>
    </dsp:sp>
    <dsp:sp modelId="{FBDB9B1D-9D3D-46BF-8E90-F15C13ABBF57}">
      <dsp:nvSpPr>
        <dsp:cNvPr id="0" name=""/>
        <dsp:cNvSpPr/>
      </dsp:nvSpPr>
      <dsp:spPr>
        <a:xfrm>
          <a:off x="9694060" y="1174456"/>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0117221" y="1215556"/>
        <a:ext cx="46153" cy="9239"/>
      </dsp:txXfrm>
    </dsp:sp>
    <dsp:sp modelId="{B0CBF665-6F7A-4986-B7FD-01BFBF39A3D1}">
      <dsp:nvSpPr>
        <dsp:cNvPr id="0" name=""/>
        <dsp:cNvSpPr/>
      </dsp:nvSpPr>
      <dsp:spPr>
        <a:xfrm>
          <a:off x="5682490" y="16165"/>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Prepare Financial Statements</a:t>
          </a:r>
        </a:p>
      </dsp:txBody>
      <dsp:txXfrm>
        <a:off x="5682490" y="16165"/>
        <a:ext cx="4013370" cy="2408022"/>
      </dsp:txXfrm>
    </dsp:sp>
    <dsp:sp modelId="{1ABE5F9E-9191-45C2-B370-4B95DA21B067}">
      <dsp:nvSpPr>
        <dsp:cNvPr id="0" name=""/>
        <dsp:cNvSpPr/>
      </dsp:nvSpPr>
      <dsp:spPr>
        <a:xfrm>
          <a:off x="2752729" y="2422387"/>
          <a:ext cx="9872891" cy="892475"/>
        </a:xfrm>
        <a:custGeom>
          <a:avLst/>
          <a:gdLst/>
          <a:ahLst/>
          <a:cxnLst/>
          <a:rect l="0" t="0" r="0" b="0"/>
          <a:pathLst>
            <a:path>
              <a:moveTo>
                <a:pt x="9872891" y="0"/>
              </a:moveTo>
              <a:lnTo>
                <a:pt x="9872891" y="463337"/>
              </a:lnTo>
              <a:lnTo>
                <a:pt x="0" y="463337"/>
              </a:lnTo>
              <a:lnTo>
                <a:pt x="0" y="89247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7441276" y="2864005"/>
        <a:ext cx="495797" cy="9239"/>
      </dsp:txXfrm>
    </dsp:sp>
    <dsp:sp modelId="{355E9F26-C433-4443-940E-FD5625BBA5DE}">
      <dsp:nvSpPr>
        <dsp:cNvPr id="0" name=""/>
        <dsp:cNvSpPr/>
      </dsp:nvSpPr>
      <dsp:spPr>
        <a:xfrm>
          <a:off x="10618936" y="16165"/>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Prepare Schedule of Expenditures of Federal Awards (SEFA)</a:t>
          </a:r>
        </a:p>
      </dsp:txBody>
      <dsp:txXfrm>
        <a:off x="10618936" y="16165"/>
        <a:ext cx="4013370" cy="2408022"/>
      </dsp:txXfrm>
    </dsp:sp>
    <dsp:sp modelId="{0A38D7C1-A30B-4A16-B19A-7CF8A0270C08}">
      <dsp:nvSpPr>
        <dsp:cNvPr id="0" name=""/>
        <dsp:cNvSpPr/>
      </dsp:nvSpPr>
      <dsp:spPr>
        <a:xfrm>
          <a:off x="4757614" y="4505554"/>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80775" y="4546654"/>
        <a:ext cx="46153" cy="9239"/>
      </dsp:txXfrm>
    </dsp:sp>
    <dsp:sp modelId="{2F9BC9B7-8EE8-42CE-9F6A-6B1320E1E6FC}">
      <dsp:nvSpPr>
        <dsp:cNvPr id="0" name=""/>
        <dsp:cNvSpPr/>
      </dsp:nvSpPr>
      <dsp:spPr>
        <a:xfrm>
          <a:off x="746044" y="3347262"/>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Provide auditor with access</a:t>
          </a:r>
        </a:p>
      </dsp:txBody>
      <dsp:txXfrm>
        <a:off x="746044" y="3347262"/>
        <a:ext cx="4013370" cy="2408022"/>
      </dsp:txXfrm>
    </dsp:sp>
    <dsp:sp modelId="{A652FDFA-4E80-40B1-A2A0-5C39F4C42D58}">
      <dsp:nvSpPr>
        <dsp:cNvPr id="0" name=""/>
        <dsp:cNvSpPr/>
      </dsp:nvSpPr>
      <dsp:spPr>
        <a:xfrm>
          <a:off x="9694060" y="4505554"/>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0117221" y="4546654"/>
        <a:ext cx="46153" cy="9239"/>
      </dsp:txXfrm>
    </dsp:sp>
    <dsp:sp modelId="{7383409C-CF11-483E-B73F-CF57EEFBF283}">
      <dsp:nvSpPr>
        <dsp:cNvPr id="0" name=""/>
        <dsp:cNvSpPr/>
      </dsp:nvSpPr>
      <dsp:spPr>
        <a:xfrm>
          <a:off x="5682490" y="3347262"/>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Debrief with auditor to ensure accuracy of findings</a:t>
          </a:r>
        </a:p>
      </dsp:txBody>
      <dsp:txXfrm>
        <a:off x="5682490" y="3347262"/>
        <a:ext cx="4013370" cy="2408022"/>
      </dsp:txXfrm>
    </dsp:sp>
    <dsp:sp modelId="{C738E189-2781-4E52-A35A-559FC8849093}">
      <dsp:nvSpPr>
        <dsp:cNvPr id="0" name=""/>
        <dsp:cNvSpPr/>
      </dsp:nvSpPr>
      <dsp:spPr>
        <a:xfrm>
          <a:off x="2752729" y="5753485"/>
          <a:ext cx="9872891" cy="892475"/>
        </a:xfrm>
        <a:custGeom>
          <a:avLst/>
          <a:gdLst/>
          <a:ahLst/>
          <a:cxnLst/>
          <a:rect l="0" t="0" r="0" b="0"/>
          <a:pathLst>
            <a:path>
              <a:moveTo>
                <a:pt x="9872891" y="0"/>
              </a:moveTo>
              <a:lnTo>
                <a:pt x="9872891" y="463337"/>
              </a:lnTo>
              <a:lnTo>
                <a:pt x="0" y="463337"/>
              </a:lnTo>
              <a:lnTo>
                <a:pt x="0" y="89247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7441276" y="6195103"/>
        <a:ext cx="495797" cy="9239"/>
      </dsp:txXfrm>
    </dsp:sp>
    <dsp:sp modelId="{9D9B83D7-943A-4055-96D0-5CA5F689A870}">
      <dsp:nvSpPr>
        <dsp:cNvPr id="0" name=""/>
        <dsp:cNvSpPr/>
      </dsp:nvSpPr>
      <dsp:spPr>
        <a:xfrm>
          <a:off x="10618936" y="3347262"/>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Follow-up and take corrective action on findings</a:t>
          </a:r>
        </a:p>
      </dsp:txBody>
      <dsp:txXfrm>
        <a:off x="10618936" y="3347262"/>
        <a:ext cx="4013370" cy="2408022"/>
      </dsp:txXfrm>
    </dsp:sp>
    <dsp:sp modelId="{5B8E8100-F08D-4734-8212-B02F4BFBECE2}">
      <dsp:nvSpPr>
        <dsp:cNvPr id="0" name=""/>
        <dsp:cNvSpPr/>
      </dsp:nvSpPr>
      <dsp:spPr>
        <a:xfrm>
          <a:off x="4757614" y="7836651"/>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80775" y="7877751"/>
        <a:ext cx="46153" cy="9239"/>
      </dsp:txXfrm>
    </dsp:sp>
    <dsp:sp modelId="{5CD1DA31-9092-44A2-B48F-6CFD6BD34344}">
      <dsp:nvSpPr>
        <dsp:cNvPr id="0" name=""/>
        <dsp:cNvSpPr/>
      </dsp:nvSpPr>
      <dsp:spPr>
        <a:xfrm>
          <a:off x="746044" y="6678360"/>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Prepare summary schedule of prior audit findings</a:t>
          </a:r>
        </a:p>
      </dsp:txBody>
      <dsp:txXfrm>
        <a:off x="746044" y="6678360"/>
        <a:ext cx="4013370" cy="2408022"/>
      </dsp:txXfrm>
    </dsp:sp>
    <dsp:sp modelId="{26F3204C-76BF-4F29-9360-9CF5F42A01F5}">
      <dsp:nvSpPr>
        <dsp:cNvPr id="0" name=""/>
        <dsp:cNvSpPr/>
      </dsp:nvSpPr>
      <dsp:spPr>
        <a:xfrm>
          <a:off x="9694060" y="7836651"/>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0117221" y="7877751"/>
        <a:ext cx="46153" cy="9239"/>
      </dsp:txXfrm>
    </dsp:sp>
    <dsp:sp modelId="{64E17037-43E8-422D-9439-F57FD1D74ABD}">
      <dsp:nvSpPr>
        <dsp:cNvPr id="0" name=""/>
        <dsp:cNvSpPr/>
      </dsp:nvSpPr>
      <dsp:spPr>
        <a:xfrm>
          <a:off x="5682490" y="6678360"/>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Font typeface="Arial" panose="020B0604020202020204" pitchFamily="34" charset="0"/>
            <a:buNone/>
          </a:pPr>
          <a:r>
            <a:rPr lang="en-US" sz="2000" b="0" i="0" kern="1200"/>
            <a:t>Prepare corrective action plan if needed</a:t>
          </a:r>
        </a:p>
      </dsp:txBody>
      <dsp:txXfrm>
        <a:off x="5682490" y="6678360"/>
        <a:ext cx="4013370" cy="2408022"/>
      </dsp:txXfrm>
    </dsp:sp>
    <dsp:sp modelId="{9B8DE174-1EAE-4575-A62A-99F4DEB23BF4}">
      <dsp:nvSpPr>
        <dsp:cNvPr id="0" name=""/>
        <dsp:cNvSpPr/>
      </dsp:nvSpPr>
      <dsp:spPr>
        <a:xfrm>
          <a:off x="2752729" y="9084583"/>
          <a:ext cx="9872891" cy="892475"/>
        </a:xfrm>
        <a:custGeom>
          <a:avLst/>
          <a:gdLst/>
          <a:ahLst/>
          <a:cxnLst/>
          <a:rect l="0" t="0" r="0" b="0"/>
          <a:pathLst>
            <a:path>
              <a:moveTo>
                <a:pt x="9872891" y="0"/>
              </a:moveTo>
              <a:lnTo>
                <a:pt x="9872891" y="463337"/>
              </a:lnTo>
              <a:lnTo>
                <a:pt x="0" y="463337"/>
              </a:lnTo>
              <a:lnTo>
                <a:pt x="0" y="892475"/>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7441276" y="9526200"/>
        <a:ext cx="495797" cy="9239"/>
      </dsp:txXfrm>
    </dsp:sp>
    <dsp:sp modelId="{BC941715-2456-495B-8AAB-319D233A7B4C}">
      <dsp:nvSpPr>
        <dsp:cNvPr id="0" name=""/>
        <dsp:cNvSpPr/>
      </dsp:nvSpPr>
      <dsp:spPr>
        <a:xfrm>
          <a:off x="10618936" y="6678360"/>
          <a:ext cx="4013370" cy="2408022"/>
        </a:xfrm>
        <a:prstGeom prst="rect">
          <a:avLst/>
        </a:prstGeom>
        <a:solidFill>
          <a:schemeClr val="accent1">
            <a:lumMod val="60000"/>
            <a:lumOff val="4000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US" sz="1800" b="0" i="0" kern="1200"/>
            <a:t>Upon completion of the Single Audit, the following documents must be prepared by the non-federal entity and submitted to the Federal Audit Clearinghouse:</a:t>
          </a:r>
          <a:endParaRPr lang="en-US" sz="1800" kern="1200"/>
        </a:p>
      </dsp:txBody>
      <dsp:txXfrm>
        <a:off x="10618936" y="6678360"/>
        <a:ext cx="4013370" cy="2408022"/>
      </dsp:txXfrm>
    </dsp:sp>
    <dsp:sp modelId="{B5F91053-90D6-43D3-9866-94B3BA9E266B}">
      <dsp:nvSpPr>
        <dsp:cNvPr id="0" name=""/>
        <dsp:cNvSpPr/>
      </dsp:nvSpPr>
      <dsp:spPr>
        <a:xfrm>
          <a:off x="4757614" y="11167749"/>
          <a:ext cx="892475" cy="91440"/>
        </a:xfrm>
        <a:custGeom>
          <a:avLst/>
          <a:gdLst/>
          <a:ahLst/>
          <a:cxnLst/>
          <a:rect l="0" t="0" r="0" b="0"/>
          <a:pathLst>
            <a:path>
              <a:moveTo>
                <a:pt x="0" y="45720"/>
              </a:moveTo>
              <a:lnTo>
                <a:pt x="892475"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80775" y="11208849"/>
        <a:ext cx="46153" cy="9239"/>
      </dsp:txXfrm>
    </dsp:sp>
    <dsp:sp modelId="{6345664D-6BA2-4C6C-9F2E-96708F926F45}">
      <dsp:nvSpPr>
        <dsp:cNvPr id="0" name=""/>
        <dsp:cNvSpPr/>
      </dsp:nvSpPr>
      <dsp:spPr>
        <a:xfrm>
          <a:off x="746044" y="10009458"/>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t" anchorCtr="0">
          <a:noAutofit/>
        </a:bodyPr>
        <a:lstStyle/>
        <a:p>
          <a:pPr marL="0" lvl="0" indent="0" algn="l" defTabSz="889000">
            <a:lnSpc>
              <a:spcPct val="90000"/>
            </a:lnSpc>
            <a:spcBef>
              <a:spcPct val="0"/>
            </a:spcBef>
            <a:spcAft>
              <a:spcPct val="35000"/>
            </a:spcAft>
            <a:buFont typeface="Arial" panose="020B0604020202020204" pitchFamily="34" charset="0"/>
            <a:buNone/>
          </a:pPr>
          <a:r>
            <a:rPr lang="en-US" sz="2000" b="0" i="0" kern="1200"/>
            <a:t>Data Collection Form (Form SF-SAC)</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Summary of audit and audit findings</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Lists federal programs audited</a:t>
          </a:r>
        </a:p>
      </dsp:txBody>
      <dsp:txXfrm>
        <a:off x="746044" y="10009458"/>
        <a:ext cx="4013370" cy="2408022"/>
      </dsp:txXfrm>
    </dsp:sp>
    <dsp:sp modelId="{3E15ECEA-BABB-4156-AB7D-63D818DD9AE3}">
      <dsp:nvSpPr>
        <dsp:cNvPr id="0" name=""/>
        <dsp:cNvSpPr/>
      </dsp:nvSpPr>
      <dsp:spPr>
        <a:xfrm>
          <a:off x="5682490" y="10009458"/>
          <a:ext cx="4013370" cy="2408022"/>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t" anchorCtr="0">
          <a:noAutofit/>
        </a:bodyPr>
        <a:lstStyle/>
        <a:p>
          <a:pPr marL="0" lvl="0" indent="0" algn="l" defTabSz="889000">
            <a:lnSpc>
              <a:spcPct val="90000"/>
            </a:lnSpc>
            <a:spcBef>
              <a:spcPct val="0"/>
            </a:spcBef>
            <a:spcAft>
              <a:spcPct val="35000"/>
            </a:spcAft>
            <a:buFont typeface="Arial" panose="020B0604020202020204" pitchFamily="34" charset="0"/>
            <a:buNone/>
          </a:pPr>
          <a:r>
            <a:rPr lang="en-US" sz="2000" b="0" i="0" kern="1200"/>
            <a:t>Reporting Package includes: </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All final reports</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Recipient’s financial statements</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Schedule of Expenditures of Federal Awards (SEFA)</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Schedule of Findings and Questioned Costs</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Schedule of prior audit findings</a:t>
          </a:r>
        </a:p>
        <a:p>
          <a:pPr marL="171450" lvl="1" indent="-171450" algn="l" defTabSz="711200">
            <a:lnSpc>
              <a:spcPct val="90000"/>
            </a:lnSpc>
            <a:spcBef>
              <a:spcPct val="0"/>
            </a:spcBef>
            <a:spcAft>
              <a:spcPct val="15000"/>
            </a:spcAft>
            <a:buFont typeface="Arial" panose="020B0604020202020204" pitchFamily="34" charset="0"/>
            <a:buChar char="•"/>
          </a:pPr>
          <a:r>
            <a:rPr lang="en-US" sz="1600" b="0" i="0" kern="1200"/>
            <a:t>Any pertinent supplemental information</a:t>
          </a:r>
          <a:br>
            <a:rPr lang="en-US" sz="1600" b="0" i="0" kern="1200"/>
          </a:br>
          <a:r>
            <a:rPr lang="en-US" sz="1600" b="0" i="0" kern="1200"/>
            <a:t> </a:t>
          </a:r>
        </a:p>
      </dsp:txBody>
      <dsp:txXfrm>
        <a:off x="5682490" y="10009458"/>
        <a:ext cx="4013370" cy="2408022"/>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C0A3563-277B-4B71-B92D-CD87AB143F40}">
      <dsp:nvSpPr>
        <dsp:cNvPr id="0" name=""/>
        <dsp:cNvSpPr/>
      </dsp:nvSpPr>
      <dsp:spPr>
        <a:xfrm>
          <a:off x="3940777" y="1108966"/>
          <a:ext cx="853806" cy="91440"/>
        </a:xfrm>
        <a:custGeom>
          <a:avLst/>
          <a:gdLst/>
          <a:ahLst/>
          <a:cxnLst/>
          <a:rect l="0" t="0" r="0" b="0"/>
          <a:pathLst>
            <a:path>
              <a:moveTo>
                <a:pt x="0" y="45720"/>
              </a:moveTo>
              <a:lnTo>
                <a:pt x="853806"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345570" y="1150264"/>
        <a:ext cx="44220" cy="8844"/>
      </dsp:txXfrm>
    </dsp:sp>
    <dsp:sp modelId="{4823B8D3-A40F-45FC-9B9E-CB25ABC6DB83}">
      <dsp:nvSpPr>
        <dsp:cNvPr id="0" name=""/>
        <dsp:cNvSpPr/>
      </dsp:nvSpPr>
      <dsp:spPr>
        <a:xfrm>
          <a:off x="97330" y="1112"/>
          <a:ext cx="3845247" cy="2307148"/>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0688" tIns="170688" rIns="170688" bIns="170688" numCol="1" spcCol="1270" anchor="ctr" anchorCtr="0">
          <a:noAutofit/>
        </a:bodyPr>
        <a:lstStyle/>
        <a:p>
          <a:pPr marL="0" lvl="0" indent="0" algn="ctr" defTabSz="1066800">
            <a:lnSpc>
              <a:spcPct val="90000"/>
            </a:lnSpc>
            <a:spcBef>
              <a:spcPct val="0"/>
            </a:spcBef>
            <a:spcAft>
              <a:spcPct val="35000"/>
            </a:spcAft>
            <a:buFont typeface="Arial" panose="020B0604020202020204" pitchFamily="34" charset="0"/>
            <a:buNone/>
          </a:pPr>
          <a:r>
            <a:rPr lang="en-US" sz="2400" b="0" i="0" kern="1200"/>
            <a:t>Schedule and notify of desk review. The notice should include a description of the desk review purpose and process.</a:t>
          </a:r>
        </a:p>
      </dsp:txBody>
      <dsp:txXfrm>
        <a:off x="97330" y="1112"/>
        <a:ext cx="3845247" cy="2307148"/>
      </dsp:txXfrm>
    </dsp:sp>
    <dsp:sp modelId="{6CCD0481-CE5D-4182-8F8B-A0365194E997}">
      <dsp:nvSpPr>
        <dsp:cNvPr id="0" name=""/>
        <dsp:cNvSpPr/>
      </dsp:nvSpPr>
      <dsp:spPr>
        <a:xfrm>
          <a:off x="2019953" y="2306460"/>
          <a:ext cx="4729654" cy="853806"/>
        </a:xfrm>
        <a:custGeom>
          <a:avLst/>
          <a:gdLst/>
          <a:ahLst/>
          <a:cxnLst/>
          <a:rect l="0" t="0" r="0" b="0"/>
          <a:pathLst>
            <a:path>
              <a:moveTo>
                <a:pt x="4729654" y="0"/>
              </a:moveTo>
              <a:lnTo>
                <a:pt x="4729654" y="444003"/>
              </a:lnTo>
              <a:lnTo>
                <a:pt x="0" y="444003"/>
              </a:lnTo>
              <a:lnTo>
                <a:pt x="0" y="853806"/>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264490" y="2728942"/>
        <a:ext cx="240581" cy="8844"/>
      </dsp:txXfrm>
    </dsp:sp>
    <dsp:sp modelId="{89C0824B-D543-4DFF-9378-5B0F01BF255D}">
      <dsp:nvSpPr>
        <dsp:cNvPr id="0" name=""/>
        <dsp:cNvSpPr/>
      </dsp:nvSpPr>
      <dsp:spPr>
        <a:xfrm>
          <a:off x="4826984" y="1112"/>
          <a:ext cx="3845247" cy="2307148"/>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13360" tIns="213360" rIns="213360" bIns="213360" numCol="1" spcCol="1270" anchor="ctr" anchorCtr="0">
          <a:noAutofit/>
        </a:bodyPr>
        <a:lstStyle/>
        <a:p>
          <a:pPr marL="0" lvl="0" indent="0" algn="ctr" defTabSz="1333500">
            <a:lnSpc>
              <a:spcPct val="90000"/>
            </a:lnSpc>
            <a:spcBef>
              <a:spcPct val="0"/>
            </a:spcBef>
            <a:spcAft>
              <a:spcPct val="35000"/>
            </a:spcAft>
            <a:buFont typeface="Arial" panose="020B0604020202020204" pitchFamily="34" charset="0"/>
            <a:buNone/>
          </a:pPr>
          <a:r>
            <a:rPr lang="en-US" sz="3000" b="0" i="0" kern="1200"/>
            <a:t>request and collate documentation</a:t>
          </a:r>
        </a:p>
      </dsp:txBody>
      <dsp:txXfrm>
        <a:off x="4826984" y="1112"/>
        <a:ext cx="3845247" cy="2307148"/>
      </dsp:txXfrm>
    </dsp:sp>
    <dsp:sp modelId="{F73F9ACF-7D97-49D0-BD1F-950CA76E0772}">
      <dsp:nvSpPr>
        <dsp:cNvPr id="0" name=""/>
        <dsp:cNvSpPr/>
      </dsp:nvSpPr>
      <dsp:spPr>
        <a:xfrm>
          <a:off x="3940777" y="4300522"/>
          <a:ext cx="853806" cy="91440"/>
        </a:xfrm>
        <a:custGeom>
          <a:avLst/>
          <a:gdLst/>
          <a:ahLst/>
          <a:cxnLst/>
          <a:rect l="0" t="0" r="0" b="0"/>
          <a:pathLst>
            <a:path>
              <a:moveTo>
                <a:pt x="0" y="45720"/>
              </a:moveTo>
              <a:lnTo>
                <a:pt x="853806"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345570" y="4341819"/>
        <a:ext cx="44220" cy="8844"/>
      </dsp:txXfrm>
    </dsp:sp>
    <dsp:sp modelId="{DEEFD870-83AF-4FF1-87DE-50EA45C53A97}">
      <dsp:nvSpPr>
        <dsp:cNvPr id="0" name=""/>
        <dsp:cNvSpPr/>
      </dsp:nvSpPr>
      <dsp:spPr>
        <a:xfrm>
          <a:off x="97330" y="3192667"/>
          <a:ext cx="3845247" cy="2307148"/>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3576" tIns="163576" rIns="163576" bIns="163576" numCol="1" spcCol="1270" anchor="ctr" anchorCtr="0">
          <a:noAutofit/>
        </a:bodyPr>
        <a:lstStyle/>
        <a:p>
          <a:pPr marL="0" lvl="0" indent="0" algn="ctr" defTabSz="1022350">
            <a:lnSpc>
              <a:spcPct val="90000"/>
            </a:lnSpc>
            <a:spcBef>
              <a:spcPct val="0"/>
            </a:spcBef>
            <a:spcAft>
              <a:spcPct val="35000"/>
            </a:spcAft>
            <a:buNone/>
          </a:pPr>
          <a:r>
            <a:rPr lang="en-US" sz="2300" kern="1200"/>
            <a:t>analyze administration and financial information</a:t>
          </a:r>
        </a:p>
      </dsp:txBody>
      <dsp:txXfrm>
        <a:off x="97330" y="3192667"/>
        <a:ext cx="3845247" cy="2307148"/>
      </dsp:txXfrm>
    </dsp:sp>
    <dsp:sp modelId="{97CB2146-4958-4FED-9438-2733CF163C13}">
      <dsp:nvSpPr>
        <dsp:cNvPr id="0" name=""/>
        <dsp:cNvSpPr/>
      </dsp:nvSpPr>
      <dsp:spPr>
        <a:xfrm>
          <a:off x="2019953" y="5498016"/>
          <a:ext cx="4729654" cy="853806"/>
        </a:xfrm>
        <a:custGeom>
          <a:avLst/>
          <a:gdLst/>
          <a:ahLst/>
          <a:cxnLst/>
          <a:rect l="0" t="0" r="0" b="0"/>
          <a:pathLst>
            <a:path>
              <a:moveTo>
                <a:pt x="4729654" y="0"/>
              </a:moveTo>
              <a:lnTo>
                <a:pt x="4729654" y="444003"/>
              </a:lnTo>
              <a:lnTo>
                <a:pt x="0" y="444003"/>
              </a:lnTo>
              <a:lnTo>
                <a:pt x="0" y="853806"/>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4264490" y="5920497"/>
        <a:ext cx="240581" cy="8844"/>
      </dsp:txXfrm>
    </dsp:sp>
    <dsp:sp modelId="{EE0C03F9-A0AA-4C7F-9784-D93E8B80BB7C}">
      <dsp:nvSpPr>
        <dsp:cNvPr id="0" name=""/>
        <dsp:cNvSpPr/>
      </dsp:nvSpPr>
      <dsp:spPr>
        <a:xfrm>
          <a:off x="4826984" y="3192667"/>
          <a:ext cx="3845247" cy="2307148"/>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3576" tIns="163576" rIns="163576" bIns="163576" numCol="1" spcCol="1270" anchor="t" anchorCtr="0">
          <a:noAutofit/>
        </a:bodyPr>
        <a:lstStyle/>
        <a:p>
          <a:pPr marL="0" lvl="0" indent="0" algn="l" defTabSz="1022350">
            <a:lnSpc>
              <a:spcPct val="90000"/>
            </a:lnSpc>
            <a:spcBef>
              <a:spcPct val="0"/>
            </a:spcBef>
            <a:spcAft>
              <a:spcPct val="35000"/>
            </a:spcAft>
            <a:buNone/>
          </a:pPr>
          <a:r>
            <a:rPr lang="en-US" sz="2300" kern="1200"/>
            <a:t>report results of desk review</a:t>
          </a:r>
        </a:p>
        <a:p>
          <a:pPr marL="171450" lvl="1" indent="-171450" algn="l" defTabSz="800100">
            <a:lnSpc>
              <a:spcPct val="90000"/>
            </a:lnSpc>
            <a:spcBef>
              <a:spcPct val="0"/>
            </a:spcBef>
            <a:spcAft>
              <a:spcPct val="15000"/>
            </a:spcAft>
            <a:buChar char="•"/>
          </a:pPr>
          <a:r>
            <a:rPr lang="en-US" sz="1800" kern="1200"/>
            <a:t>background</a:t>
          </a:r>
        </a:p>
        <a:p>
          <a:pPr marL="171450" lvl="1" indent="-171450" algn="l" defTabSz="800100">
            <a:lnSpc>
              <a:spcPct val="90000"/>
            </a:lnSpc>
            <a:spcBef>
              <a:spcPct val="0"/>
            </a:spcBef>
            <a:spcAft>
              <a:spcPct val="15000"/>
            </a:spcAft>
            <a:buChar char="•"/>
          </a:pPr>
          <a:r>
            <a:rPr lang="en-US" sz="1800" kern="1200"/>
            <a:t>purpose and scope </a:t>
          </a:r>
        </a:p>
        <a:p>
          <a:pPr marL="171450" lvl="1" indent="-171450" algn="l" defTabSz="800100">
            <a:lnSpc>
              <a:spcPct val="90000"/>
            </a:lnSpc>
            <a:spcBef>
              <a:spcPct val="0"/>
            </a:spcBef>
            <a:spcAft>
              <a:spcPct val="15000"/>
            </a:spcAft>
            <a:buChar char="•"/>
          </a:pPr>
          <a:r>
            <a:rPr lang="en-US" sz="1800" kern="1200"/>
            <a:t>methodology</a:t>
          </a:r>
        </a:p>
        <a:p>
          <a:pPr marL="171450" lvl="1" indent="-171450" algn="l" defTabSz="800100">
            <a:lnSpc>
              <a:spcPct val="90000"/>
            </a:lnSpc>
            <a:spcBef>
              <a:spcPct val="0"/>
            </a:spcBef>
            <a:spcAft>
              <a:spcPct val="15000"/>
            </a:spcAft>
            <a:buChar char="•"/>
          </a:pPr>
          <a:r>
            <a:rPr lang="en-US" sz="1800" kern="1200"/>
            <a:t>findings</a:t>
          </a:r>
        </a:p>
        <a:p>
          <a:pPr marL="171450" lvl="1" indent="-171450" algn="l" defTabSz="800100">
            <a:lnSpc>
              <a:spcPct val="90000"/>
            </a:lnSpc>
            <a:spcBef>
              <a:spcPct val="0"/>
            </a:spcBef>
            <a:spcAft>
              <a:spcPct val="15000"/>
            </a:spcAft>
            <a:buChar char="•"/>
          </a:pPr>
          <a:r>
            <a:rPr lang="en-US" sz="1800" kern="1200"/>
            <a:t>recommended or required actions</a:t>
          </a:r>
        </a:p>
      </dsp:txBody>
      <dsp:txXfrm>
        <a:off x="4826984" y="3192667"/>
        <a:ext cx="3845247" cy="2307148"/>
      </dsp:txXfrm>
    </dsp:sp>
    <dsp:sp modelId="{70CF4F2B-48D3-4CAB-BC5A-4BBA0E97CC29}">
      <dsp:nvSpPr>
        <dsp:cNvPr id="0" name=""/>
        <dsp:cNvSpPr/>
      </dsp:nvSpPr>
      <dsp:spPr>
        <a:xfrm>
          <a:off x="97330" y="6384223"/>
          <a:ext cx="3845247" cy="2307148"/>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3576" tIns="163576" rIns="163576" bIns="163576" numCol="1" spcCol="1270" anchor="ctr" anchorCtr="0">
          <a:noAutofit/>
        </a:bodyPr>
        <a:lstStyle/>
        <a:p>
          <a:pPr marL="0" lvl="0" indent="0" algn="ctr" defTabSz="1022350">
            <a:lnSpc>
              <a:spcPct val="90000"/>
            </a:lnSpc>
            <a:spcBef>
              <a:spcPct val="0"/>
            </a:spcBef>
            <a:spcAft>
              <a:spcPct val="35000"/>
            </a:spcAft>
            <a:buNone/>
          </a:pPr>
          <a:r>
            <a:rPr lang="en-US" sz="2300" kern="1200"/>
            <a:t>plan corrective actions and follow-up</a:t>
          </a:r>
        </a:p>
      </dsp:txBody>
      <dsp:txXfrm>
        <a:off x="97330" y="6384223"/>
        <a:ext cx="3845247" cy="2307148"/>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27F8A10-2C6E-4404-9C1C-BC644DDED804}">
      <dsp:nvSpPr>
        <dsp:cNvPr id="0" name=""/>
        <dsp:cNvSpPr/>
      </dsp:nvSpPr>
      <dsp:spPr>
        <a:xfrm>
          <a:off x="4782567" y="970480"/>
          <a:ext cx="747974" cy="91440"/>
        </a:xfrm>
        <a:custGeom>
          <a:avLst/>
          <a:gdLst/>
          <a:ahLst/>
          <a:cxnLst/>
          <a:rect l="0" t="0" r="0" b="0"/>
          <a:pathLst>
            <a:path>
              <a:moveTo>
                <a:pt x="0" y="45720"/>
              </a:moveTo>
              <a:lnTo>
                <a:pt x="747974"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37090" y="1012307"/>
        <a:ext cx="38928" cy="7785"/>
      </dsp:txXfrm>
    </dsp:sp>
    <dsp:sp modelId="{4823B8D3-A40F-45FC-9B9E-CB25ABC6DB83}">
      <dsp:nvSpPr>
        <dsp:cNvPr id="0" name=""/>
        <dsp:cNvSpPr/>
      </dsp:nvSpPr>
      <dsp:spPr>
        <a:xfrm>
          <a:off x="1399261" y="668"/>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13360" tIns="213360" rIns="213360" bIns="213360" numCol="1" spcCol="1270" anchor="ctr" anchorCtr="0">
          <a:noAutofit/>
        </a:bodyPr>
        <a:lstStyle/>
        <a:p>
          <a:pPr marL="0" lvl="0" indent="0" algn="ctr" defTabSz="1333500">
            <a:lnSpc>
              <a:spcPct val="90000"/>
            </a:lnSpc>
            <a:spcBef>
              <a:spcPct val="0"/>
            </a:spcBef>
            <a:spcAft>
              <a:spcPct val="35000"/>
            </a:spcAft>
            <a:buFont typeface="Arial" panose="020B0604020202020204" pitchFamily="34" charset="0"/>
            <a:buNone/>
          </a:pPr>
          <a:r>
            <a:rPr lang="en-US" sz="3000" b="0" i="0" kern="1200"/>
            <a:t>Plan site visit</a:t>
          </a:r>
        </a:p>
      </dsp:txBody>
      <dsp:txXfrm>
        <a:off x="1399261" y="668"/>
        <a:ext cx="3385105" cy="2031063"/>
      </dsp:txXfrm>
    </dsp:sp>
    <dsp:sp modelId="{393E54B8-55CC-4CDF-B3B8-DECA749C7706}">
      <dsp:nvSpPr>
        <dsp:cNvPr id="0" name=""/>
        <dsp:cNvSpPr/>
      </dsp:nvSpPr>
      <dsp:spPr>
        <a:xfrm>
          <a:off x="3091814" y="2029932"/>
          <a:ext cx="4163680" cy="747974"/>
        </a:xfrm>
        <a:custGeom>
          <a:avLst/>
          <a:gdLst/>
          <a:ahLst/>
          <a:cxnLst/>
          <a:rect l="0" t="0" r="0" b="0"/>
          <a:pathLst>
            <a:path>
              <a:moveTo>
                <a:pt x="4163680" y="0"/>
              </a:moveTo>
              <a:lnTo>
                <a:pt x="4163680" y="391087"/>
              </a:lnTo>
              <a:lnTo>
                <a:pt x="0" y="391087"/>
              </a:lnTo>
              <a:lnTo>
                <a:pt x="0" y="747974"/>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067758" y="2400026"/>
        <a:ext cx="211792" cy="7785"/>
      </dsp:txXfrm>
    </dsp:sp>
    <dsp:sp modelId="{952AE3AC-1C2B-4657-B453-7A99140DC57E}">
      <dsp:nvSpPr>
        <dsp:cNvPr id="0" name=""/>
        <dsp:cNvSpPr/>
      </dsp:nvSpPr>
      <dsp:spPr>
        <a:xfrm>
          <a:off x="5562941" y="668"/>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0688" tIns="170688" rIns="170688" bIns="170688" numCol="1" spcCol="1270" anchor="ctr" anchorCtr="0">
          <a:noAutofit/>
        </a:bodyPr>
        <a:lstStyle/>
        <a:p>
          <a:pPr marL="0" lvl="0" indent="0" algn="ctr" defTabSz="1066800">
            <a:lnSpc>
              <a:spcPct val="90000"/>
            </a:lnSpc>
            <a:spcBef>
              <a:spcPct val="0"/>
            </a:spcBef>
            <a:spcAft>
              <a:spcPct val="35000"/>
            </a:spcAft>
            <a:buFont typeface="Arial" panose="020B0604020202020204" pitchFamily="34" charset="0"/>
            <a:buNone/>
          </a:pPr>
          <a:r>
            <a:rPr lang="en-US" sz="2400" b="0" i="0" kern="1200"/>
            <a:t>Schedule and notify of site visit. Include an agenda. Coordinate with staff schedules for tour and interview availability.</a:t>
          </a:r>
        </a:p>
      </dsp:txBody>
      <dsp:txXfrm>
        <a:off x="5562941" y="668"/>
        <a:ext cx="3385105" cy="2031063"/>
      </dsp:txXfrm>
    </dsp:sp>
    <dsp:sp modelId="{99B2BD0E-0EE3-4E1A-87C4-E287E2506537}">
      <dsp:nvSpPr>
        <dsp:cNvPr id="0" name=""/>
        <dsp:cNvSpPr/>
      </dsp:nvSpPr>
      <dsp:spPr>
        <a:xfrm>
          <a:off x="4782567" y="3780118"/>
          <a:ext cx="747974" cy="91440"/>
        </a:xfrm>
        <a:custGeom>
          <a:avLst/>
          <a:gdLst/>
          <a:ahLst/>
          <a:cxnLst/>
          <a:rect l="0" t="0" r="0" b="0"/>
          <a:pathLst>
            <a:path>
              <a:moveTo>
                <a:pt x="0" y="45720"/>
              </a:moveTo>
              <a:lnTo>
                <a:pt x="747974"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37090" y="3821945"/>
        <a:ext cx="38928" cy="7785"/>
      </dsp:txXfrm>
    </dsp:sp>
    <dsp:sp modelId="{3034E6A1-7E25-477C-BE47-97AC6BA0696B}">
      <dsp:nvSpPr>
        <dsp:cNvPr id="0" name=""/>
        <dsp:cNvSpPr/>
      </dsp:nvSpPr>
      <dsp:spPr>
        <a:xfrm>
          <a:off x="1399261" y="2810306"/>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hold entrance meeting</a:t>
          </a:r>
        </a:p>
      </dsp:txBody>
      <dsp:txXfrm>
        <a:off x="1399261" y="2810306"/>
        <a:ext cx="3385105" cy="2031063"/>
      </dsp:txXfrm>
    </dsp:sp>
    <dsp:sp modelId="{142A6C1F-9DC9-4700-9D0C-7CE12443A3BF}">
      <dsp:nvSpPr>
        <dsp:cNvPr id="0" name=""/>
        <dsp:cNvSpPr/>
      </dsp:nvSpPr>
      <dsp:spPr>
        <a:xfrm>
          <a:off x="3091814" y="4839570"/>
          <a:ext cx="4163680" cy="747974"/>
        </a:xfrm>
        <a:custGeom>
          <a:avLst/>
          <a:gdLst/>
          <a:ahLst/>
          <a:cxnLst/>
          <a:rect l="0" t="0" r="0" b="0"/>
          <a:pathLst>
            <a:path>
              <a:moveTo>
                <a:pt x="4163680" y="0"/>
              </a:moveTo>
              <a:lnTo>
                <a:pt x="4163680" y="391087"/>
              </a:lnTo>
              <a:lnTo>
                <a:pt x="0" y="391087"/>
              </a:lnTo>
              <a:lnTo>
                <a:pt x="0" y="747974"/>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067758" y="5209664"/>
        <a:ext cx="211792" cy="7785"/>
      </dsp:txXfrm>
    </dsp:sp>
    <dsp:sp modelId="{1A77DFE2-E5E8-466B-A75B-91594D71CDDC}">
      <dsp:nvSpPr>
        <dsp:cNvPr id="0" name=""/>
        <dsp:cNvSpPr/>
      </dsp:nvSpPr>
      <dsp:spPr>
        <a:xfrm>
          <a:off x="5562941" y="2810306"/>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request and collate documentation</a:t>
          </a:r>
        </a:p>
      </dsp:txBody>
      <dsp:txXfrm>
        <a:off x="5562941" y="2810306"/>
        <a:ext cx="3385105" cy="2031063"/>
      </dsp:txXfrm>
    </dsp:sp>
    <dsp:sp modelId="{DCA37D49-1DE1-4674-9C55-DFE0783372DB}">
      <dsp:nvSpPr>
        <dsp:cNvPr id="0" name=""/>
        <dsp:cNvSpPr/>
      </dsp:nvSpPr>
      <dsp:spPr>
        <a:xfrm>
          <a:off x="4782567" y="6589756"/>
          <a:ext cx="747974" cy="91440"/>
        </a:xfrm>
        <a:custGeom>
          <a:avLst/>
          <a:gdLst/>
          <a:ahLst/>
          <a:cxnLst/>
          <a:rect l="0" t="0" r="0" b="0"/>
          <a:pathLst>
            <a:path>
              <a:moveTo>
                <a:pt x="0" y="45720"/>
              </a:moveTo>
              <a:lnTo>
                <a:pt x="747974"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37090" y="6631583"/>
        <a:ext cx="38928" cy="7785"/>
      </dsp:txXfrm>
    </dsp:sp>
    <dsp:sp modelId="{E260C260-EAAB-4929-96AB-8EA2D85BBC28}">
      <dsp:nvSpPr>
        <dsp:cNvPr id="0" name=""/>
        <dsp:cNvSpPr/>
      </dsp:nvSpPr>
      <dsp:spPr>
        <a:xfrm>
          <a:off x="1399261" y="5619944"/>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conduct interviews</a:t>
          </a:r>
        </a:p>
      </dsp:txBody>
      <dsp:txXfrm>
        <a:off x="1399261" y="5619944"/>
        <a:ext cx="3385105" cy="2031063"/>
      </dsp:txXfrm>
    </dsp:sp>
    <dsp:sp modelId="{CFAF3A63-2D29-43AA-8B9A-5D5B22D15197}">
      <dsp:nvSpPr>
        <dsp:cNvPr id="0" name=""/>
        <dsp:cNvSpPr/>
      </dsp:nvSpPr>
      <dsp:spPr>
        <a:xfrm>
          <a:off x="3091814" y="7649208"/>
          <a:ext cx="4163680" cy="747974"/>
        </a:xfrm>
        <a:custGeom>
          <a:avLst/>
          <a:gdLst/>
          <a:ahLst/>
          <a:cxnLst/>
          <a:rect l="0" t="0" r="0" b="0"/>
          <a:pathLst>
            <a:path>
              <a:moveTo>
                <a:pt x="4163680" y="0"/>
              </a:moveTo>
              <a:lnTo>
                <a:pt x="4163680" y="391087"/>
              </a:lnTo>
              <a:lnTo>
                <a:pt x="0" y="391087"/>
              </a:lnTo>
              <a:lnTo>
                <a:pt x="0" y="747974"/>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067758" y="8019302"/>
        <a:ext cx="211792" cy="7785"/>
      </dsp:txXfrm>
    </dsp:sp>
    <dsp:sp modelId="{32AB6B0C-7173-4A2C-BF26-0EC795EC2319}">
      <dsp:nvSpPr>
        <dsp:cNvPr id="0" name=""/>
        <dsp:cNvSpPr/>
      </dsp:nvSpPr>
      <dsp:spPr>
        <a:xfrm>
          <a:off x="5562941" y="5619944"/>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analyze administration and financial information </a:t>
          </a:r>
        </a:p>
      </dsp:txBody>
      <dsp:txXfrm>
        <a:off x="5562941" y="5619944"/>
        <a:ext cx="3385105" cy="2031063"/>
      </dsp:txXfrm>
    </dsp:sp>
    <dsp:sp modelId="{D93990E0-F279-4586-B234-9622DAC0C34B}">
      <dsp:nvSpPr>
        <dsp:cNvPr id="0" name=""/>
        <dsp:cNvSpPr/>
      </dsp:nvSpPr>
      <dsp:spPr>
        <a:xfrm>
          <a:off x="4782567" y="9399394"/>
          <a:ext cx="747974" cy="91440"/>
        </a:xfrm>
        <a:custGeom>
          <a:avLst/>
          <a:gdLst/>
          <a:ahLst/>
          <a:cxnLst/>
          <a:rect l="0" t="0" r="0" b="0"/>
          <a:pathLst>
            <a:path>
              <a:moveTo>
                <a:pt x="0" y="45720"/>
              </a:moveTo>
              <a:lnTo>
                <a:pt x="747974" y="45720"/>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137090" y="9441221"/>
        <a:ext cx="38928" cy="7785"/>
      </dsp:txXfrm>
    </dsp:sp>
    <dsp:sp modelId="{54E0F945-08BD-4E59-AB5F-38EA89CA4467}">
      <dsp:nvSpPr>
        <dsp:cNvPr id="0" name=""/>
        <dsp:cNvSpPr/>
      </dsp:nvSpPr>
      <dsp:spPr>
        <a:xfrm>
          <a:off x="1399261" y="8429582"/>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hold exit meeting</a:t>
          </a:r>
        </a:p>
      </dsp:txBody>
      <dsp:txXfrm>
        <a:off x="1399261" y="8429582"/>
        <a:ext cx="3385105" cy="2031063"/>
      </dsp:txXfrm>
    </dsp:sp>
    <dsp:sp modelId="{297A46B6-5AA7-4DD2-A3F9-4A8E1756066D}">
      <dsp:nvSpPr>
        <dsp:cNvPr id="0" name=""/>
        <dsp:cNvSpPr/>
      </dsp:nvSpPr>
      <dsp:spPr>
        <a:xfrm>
          <a:off x="3091814" y="10458846"/>
          <a:ext cx="4163680" cy="747974"/>
        </a:xfrm>
        <a:custGeom>
          <a:avLst/>
          <a:gdLst/>
          <a:ahLst/>
          <a:cxnLst/>
          <a:rect l="0" t="0" r="0" b="0"/>
          <a:pathLst>
            <a:path>
              <a:moveTo>
                <a:pt x="4163680" y="0"/>
              </a:moveTo>
              <a:lnTo>
                <a:pt x="4163680" y="391087"/>
              </a:lnTo>
              <a:lnTo>
                <a:pt x="0" y="391087"/>
              </a:lnTo>
              <a:lnTo>
                <a:pt x="0" y="747974"/>
              </a:lnTo>
            </a:path>
          </a:pathLst>
        </a:custGeom>
        <a:noFill/>
        <a:ln w="1270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5067758" y="10828940"/>
        <a:ext cx="211792" cy="7785"/>
      </dsp:txXfrm>
    </dsp:sp>
    <dsp:sp modelId="{6B0CB40E-0AC3-4C9E-8FB0-95CFDBE0EC35}">
      <dsp:nvSpPr>
        <dsp:cNvPr id="0" name=""/>
        <dsp:cNvSpPr/>
      </dsp:nvSpPr>
      <dsp:spPr>
        <a:xfrm>
          <a:off x="5562941" y="8429582"/>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report results of site visit</a:t>
          </a:r>
        </a:p>
      </dsp:txBody>
      <dsp:txXfrm>
        <a:off x="5562941" y="8429582"/>
        <a:ext cx="3385105" cy="2031063"/>
      </dsp:txXfrm>
    </dsp:sp>
    <dsp:sp modelId="{C9F0C0B7-FDBF-419C-972C-B3B7358FC08A}">
      <dsp:nvSpPr>
        <dsp:cNvPr id="0" name=""/>
        <dsp:cNvSpPr/>
      </dsp:nvSpPr>
      <dsp:spPr>
        <a:xfrm>
          <a:off x="1399261" y="11239220"/>
          <a:ext cx="3385105" cy="2031063"/>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9136" tIns="199136" rIns="199136" bIns="199136" numCol="1" spcCol="1270" anchor="ctr" anchorCtr="0">
          <a:noAutofit/>
        </a:bodyPr>
        <a:lstStyle/>
        <a:p>
          <a:pPr marL="0" lvl="0" indent="0" algn="ctr" defTabSz="1244600">
            <a:lnSpc>
              <a:spcPct val="90000"/>
            </a:lnSpc>
            <a:spcBef>
              <a:spcPct val="0"/>
            </a:spcBef>
            <a:spcAft>
              <a:spcPct val="35000"/>
            </a:spcAft>
            <a:buNone/>
          </a:pPr>
          <a:r>
            <a:rPr lang="en-US" sz="2800" kern="1200"/>
            <a:t>plan corrective actions and follow-up</a:t>
          </a:r>
        </a:p>
      </dsp:txBody>
      <dsp:txXfrm>
        <a:off x="1399261" y="11239220"/>
        <a:ext cx="3385105" cy="2031063"/>
      </dsp:txXfrm>
    </dsp:sp>
  </dsp:spTree>
</dsp:drawing>
</file>

<file path=xl/diagrams/layout1.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7.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Colors" Target="../diagrams/colors8.xml"/><Relationship Id="rId21" Type="http://schemas.openxmlformats.org/officeDocument/2006/relationships/diagramData" Target="../diagrams/data5.xml"/><Relationship Id="rId34" Type="http://schemas.openxmlformats.org/officeDocument/2006/relationships/diagramColors" Target="../diagrams/colors7.xml"/><Relationship Id="rId42" Type="http://schemas.openxmlformats.org/officeDocument/2006/relationships/image" Target="../media/image2.png"/><Relationship Id="rId7" Type="http://schemas.openxmlformats.org/officeDocument/2006/relationships/diagramLayout" Target="../diagrams/layout2.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29" Type="http://schemas.openxmlformats.org/officeDocument/2006/relationships/diagramColors" Target="../diagrams/colors6.xml"/><Relationship Id="rId41" Type="http://schemas.openxmlformats.org/officeDocument/2006/relationships/image" Target="../media/image1.png"/><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Layout" Target="../diagrams/layout7.xml"/><Relationship Id="rId37" Type="http://schemas.openxmlformats.org/officeDocument/2006/relationships/diagramLayout" Target="../diagrams/layout8.xml"/><Relationship Id="rId40" Type="http://schemas.microsoft.com/office/2007/relationships/diagramDrawing" Target="../diagrams/drawing8.xml"/><Relationship Id="rId5" Type="http://schemas.microsoft.com/office/2007/relationships/diagramDrawing" Target="../diagrams/drawing1.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openxmlformats.org/officeDocument/2006/relationships/diagramData" Target="../diagrams/data8.xml"/><Relationship Id="rId10" Type="http://schemas.microsoft.com/office/2007/relationships/diagramDrawing" Target="../diagrams/drawing2.xml"/><Relationship Id="rId19" Type="http://schemas.openxmlformats.org/officeDocument/2006/relationships/diagramColors" Target="../diagrams/colors4.xml"/><Relationship Id="rId31" Type="http://schemas.openxmlformats.org/officeDocument/2006/relationships/diagramData" Target="../diagrams/data7.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microsoft.com/office/2007/relationships/diagramDrawing" Target="../diagrams/drawing7.xml"/><Relationship Id="rId8" Type="http://schemas.openxmlformats.org/officeDocument/2006/relationships/diagramQuickStyle" Target="../diagrams/quickStyle2.xml"/><Relationship Id="rId3" Type="http://schemas.openxmlformats.org/officeDocument/2006/relationships/diagramQuickStyle" Target="../diagrams/quickStyle1.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QuickStyle" Target="../diagrams/quickStyle7.xml"/><Relationship Id="rId38" Type="http://schemas.openxmlformats.org/officeDocument/2006/relationships/diagramQuickStyle" Target="../diagrams/quickStyle8.xm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2</xdr:col>
      <xdr:colOff>86508</xdr:colOff>
      <xdr:row>2</xdr:row>
      <xdr:rowOff>74509</xdr:rowOff>
    </xdr:from>
    <xdr:to>
      <xdr:col>15</xdr:col>
      <xdr:colOff>599264</xdr:colOff>
      <xdr:row>65</xdr:row>
      <xdr:rowOff>46824</xdr:rowOff>
    </xdr:to>
    <xdr:graphicFrame macro="">
      <xdr:nvGraphicFramePr>
        <xdr:cNvPr id="2" name="Diagram 1">
          <a:extLst>
            <a:ext uri="{FF2B5EF4-FFF2-40B4-BE49-F238E27FC236}">
              <a16:creationId xmlns:a16="http://schemas.microsoft.com/office/drawing/2014/main" id="{A962B1B5-54FF-72F0-856F-F8896D8C533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37</xdr:col>
      <xdr:colOff>121596</xdr:colOff>
      <xdr:row>2</xdr:row>
      <xdr:rowOff>141861</xdr:rowOff>
    </xdr:from>
    <xdr:to>
      <xdr:col>62</xdr:col>
      <xdr:colOff>425585</xdr:colOff>
      <xdr:row>95</xdr:row>
      <xdr:rowOff>29303</xdr:rowOff>
    </xdr:to>
    <xdr:graphicFrame macro="">
      <xdr:nvGraphicFramePr>
        <xdr:cNvPr id="3" name="Diagram 2">
          <a:extLst>
            <a:ext uri="{FF2B5EF4-FFF2-40B4-BE49-F238E27FC236}">
              <a16:creationId xmlns:a16="http://schemas.microsoft.com/office/drawing/2014/main" id="{2D48DC63-3324-A78B-969C-BDDBC3DE3BD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133</xdr:col>
      <xdr:colOff>430530</xdr:colOff>
      <xdr:row>0</xdr:row>
      <xdr:rowOff>137160</xdr:rowOff>
    </xdr:from>
    <xdr:to>
      <xdr:col>156</xdr:col>
      <xdr:colOff>277586</xdr:colOff>
      <xdr:row>61</xdr:row>
      <xdr:rowOff>18696</xdr:rowOff>
    </xdr:to>
    <xdr:graphicFrame macro="">
      <xdr:nvGraphicFramePr>
        <xdr:cNvPr id="4" name="Diagram 3">
          <a:extLst>
            <a:ext uri="{FF2B5EF4-FFF2-40B4-BE49-F238E27FC236}">
              <a16:creationId xmlns:a16="http://schemas.microsoft.com/office/drawing/2014/main" id="{2567D129-F076-B7CB-9002-21713D0D994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159</xdr:col>
      <xdr:colOff>92179</xdr:colOff>
      <xdr:row>4</xdr:row>
      <xdr:rowOff>81934</xdr:rowOff>
    </xdr:from>
    <xdr:to>
      <xdr:col>173</xdr:col>
      <xdr:colOff>81642</xdr:colOff>
      <xdr:row>57</xdr:row>
      <xdr:rowOff>95249</xdr:rowOff>
    </xdr:to>
    <xdr:graphicFrame macro="">
      <xdr:nvGraphicFramePr>
        <xdr:cNvPr id="6" name="Diagram 5">
          <a:extLst>
            <a:ext uri="{FF2B5EF4-FFF2-40B4-BE49-F238E27FC236}">
              <a16:creationId xmlns:a16="http://schemas.microsoft.com/office/drawing/2014/main" id="{6D390A3D-0652-49F5-B0CB-5A48432D869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19</xdr:col>
      <xdr:colOff>477469</xdr:colOff>
      <xdr:row>1</xdr:row>
      <xdr:rowOff>134091</xdr:rowOff>
    </xdr:from>
    <xdr:to>
      <xdr:col>35</xdr:col>
      <xdr:colOff>42652</xdr:colOff>
      <xdr:row>49</xdr:row>
      <xdr:rowOff>141848</xdr:rowOff>
    </xdr:to>
    <xdr:graphicFrame macro="">
      <xdr:nvGraphicFramePr>
        <xdr:cNvPr id="5" name="Diagram 4">
          <a:extLst>
            <a:ext uri="{FF2B5EF4-FFF2-40B4-BE49-F238E27FC236}">
              <a16:creationId xmlns:a16="http://schemas.microsoft.com/office/drawing/2014/main" id="{2DEEC01D-528D-4F73-A30F-92E97FBEFFB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105</xdr:col>
      <xdr:colOff>0</xdr:colOff>
      <xdr:row>3</xdr:row>
      <xdr:rowOff>101253</xdr:rowOff>
    </xdr:from>
    <xdr:to>
      <xdr:col>130</xdr:col>
      <xdr:colOff>138351</xdr:colOff>
      <xdr:row>68</xdr:row>
      <xdr:rowOff>152399</xdr:rowOff>
    </xdr:to>
    <xdr:graphicFrame macro="">
      <xdr:nvGraphicFramePr>
        <xdr:cNvPr id="7" name="Diagram 6">
          <a:extLst>
            <a:ext uri="{FF2B5EF4-FFF2-40B4-BE49-F238E27FC236}">
              <a16:creationId xmlns:a16="http://schemas.microsoft.com/office/drawing/2014/main" id="{415E3CF5-18D9-4FEE-A642-2F3F65D7FFF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65</xdr:col>
      <xdr:colOff>0</xdr:colOff>
      <xdr:row>4</xdr:row>
      <xdr:rowOff>19292</xdr:rowOff>
    </xdr:from>
    <xdr:to>
      <xdr:col>79</xdr:col>
      <xdr:colOff>235162</xdr:colOff>
      <xdr:row>49</xdr:row>
      <xdr:rowOff>139276</xdr:rowOff>
    </xdr:to>
    <xdr:graphicFrame macro="">
      <xdr:nvGraphicFramePr>
        <xdr:cNvPr id="10" name="Diagram 9">
          <a:extLst>
            <a:ext uri="{FF2B5EF4-FFF2-40B4-BE49-F238E27FC236}">
              <a16:creationId xmlns:a16="http://schemas.microsoft.com/office/drawing/2014/main" id="{F04FC3F6-40F2-44C1-A9D4-7944B785D26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82</xdr:col>
      <xdr:colOff>442201</xdr:colOff>
      <xdr:row>4</xdr:row>
      <xdr:rowOff>38583</xdr:rowOff>
    </xdr:from>
    <xdr:to>
      <xdr:col>99</xdr:col>
      <xdr:colOff>426310</xdr:colOff>
      <xdr:row>73</xdr:row>
      <xdr:rowOff>165036</xdr:rowOff>
    </xdr:to>
    <xdr:graphicFrame macro="">
      <xdr:nvGraphicFramePr>
        <xdr:cNvPr id="13" name="Diagram 12">
          <a:extLst>
            <a:ext uri="{FF2B5EF4-FFF2-40B4-BE49-F238E27FC236}">
              <a16:creationId xmlns:a16="http://schemas.microsoft.com/office/drawing/2014/main" id="{3706F26B-319D-46B4-BBC1-E0CD7FB9833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6" r:lo="rId37" r:qs="rId38" r:cs="rId39"/>
        </a:graphicData>
      </a:graphic>
    </xdr:graphicFrame>
    <xdr:clientData/>
  </xdr:twoCellAnchor>
  <xdr:twoCellAnchor editAs="oneCell">
    <xdr:from>
      <xdr:col>158</xdr:col>
      <xdr:colOff>226979</xdr:colOff>
      <xdr:row>61</xdr:row>
      <xdr:rowOff>16213</xdr:rowOff>
    </xdr:from>
    <xdr:to>
      <xdr:col>165</xdr:col>
      <xdr:colOff>414052</xdr:colOff>
      <xdr:row>97</xdr:row>
      <xdr:rowOff>180229</xdr:rowOff>
    </xdr:to>
    <xdr:pic>
      <xdr:nvPicPr>
        <xdr:cNvPr id="14" name="Picture 13">
          <a:extLst>
            <a:ext uri="{FF2B5EF4-FFF2-40B4-BE49-F238E27FC236}">
              <a16:creationId xmlns:a16="http://schemas.microsoft.com/office/drawing/2014/main" id="{EA9C4308-1CA9-45AC-89BB-B1ED74AAAF7E}"/>
            </a:ext>
          </a:extLst>
        </xdr:cNvPr>
        <xdr:cNvPicPr>
          <a:picLocks noChangeAspect="1"/>
        </xdr:cNvPicPr>
      </xdr:nvPicPr>
      <xdr:blipFill>
        <a:blip xmlns:r="http://schemas.openxmlformats.org/officeDocument/2006/relationships" r:embed="rId41"/>
        <a:stretch>
          <a:fillRect/>
        </a:stretch>
      </xdr:blipFill>
      <xdr:spPr>
        <a:xfrm>
          <a:off x="93742213" y="12175787"/>
          <a:ext cx="4499669" cy="7167931"/>
        </a:xfrm>
        <a:prstGeom prst="rect">
          <a:avLst/>
        </a:prstGeom>
      </xdr:spPr>
    </xdr:pic>
    <xdr:clientData/>
  </xdr:twoCellAnchor>
  <xdr:twoCellAnchor editAs="oneCell">
    <xdr:from>
      <xdr:col>165</xdr:col>
      <xdr:colOff>379378</xdr:colOff>
      <xdr:row>61</xdr:row>
      <xdr:rowOff>16213</xdr:rowOff>
    </xdr:from>
    <xdr:to>
      <xdr:col>173</xdr:col>
      <xdr:colOff>568409</xdr:colOff>
      <xdr:row>88</xdr:row>
      <xdr:rowOff>149594</xdr:rowOff>
    </xdr:to>
    <xdr:pic>
      <xdr:nvPicPr>
        <xdr:cNvPr id="15" name="Picture 14">
          <a:extLst>
            <a:ext uri="{FF2B5EF4-FFF2-40B4-BE49-F238E27FC236}">
              <a16:creationId xmlns:a16="http://schemas.microsoft.com/office/drawing/2014/main" id="{17D3A100-8F63-475D-88D1-09BE0D959DF9}"/>
            </a:ext>
          </a:extLst>
        </xdr:cNvPr>
        <xdr:cNvPicPr>
          <a:picLocks noChangeAspect="1"/>
        </xdr:cNvPicPr>
      </xdr:nvPicPr>
      <xdr:blipFill>
        <a:blip xmlns:r="http://schemas.openxmlformats.org/officeDocument/2006/relationships" r:embed="rId42"/>
        <a:stretch>
          <a:fillRect/>
        </a:stretch>
      </xdr:blipFill>
      <xdr:spPr>
        <a:xfrm>
          <a:off x="98207208" y="12175787"/>
          <a:ext cx="5117712" cy="53863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343405</xdr:colOff>
      <xdr:row>34</xdr:row>
      <xdr:rowOff>72924</xdr:rowOff>
    </xdr:to>
    <xdr:pic>
      <xdr:nvPicPr>
        <xdr:cNvPr id="2" name="Picture 1">
          <a:extLst>
            <a:ext uri="{FF2B5EF4-FFF2-40B4-BE49-F238E27FC236}">
              <a16:creationId xmlns:a16="http://schemas.microsoft.com/office/drawing/2014/main" id="{DB025F6D-EA17-682E-E79E-3583F825D981}"/>
            </a:ext>
          </a:extLst>
        </xdr:cNvPr>
        <xdr:cNvPicPr>
          <a:picLocks noChangeAspect="1"/>
        </xdr:cNvPicPr>
      </xdr:nvPicPr>
      <xdr:blipFill>
        <a:blip xmlns:r="http://schemas.openxmlformats.org/officeDocument/2006/relationships" r:embed="rId1"/>
        <a:stretch>
          <a:fillRect/>
        </a:stretch>
      </xdr:blipFill>
      <xdr:spPr>
        <a:xfrm>
          <a:off x="0" y="0"/>
          <a:ext cx="5829805" cy="6157494"/>
        </a:xfrm>
        <a:prstGeom prst="rect">
          <a:avLst/>
        </a:prstGeom>
      </xdr:spPr>
    </xdr:pic>
    <xdr:clientData/>
  </xdr:twoCellAnchor>
  <xdr:twoCellAnchor editAs="oneCell">
    <xdr:from>
      <xdr:col>0</xdr:col>
      <xdr:colOff>0</xdr:colOff>
      <xdr:row>36</xdr:row>
      <xdr:rowOff>0</xdr:rowOff>
    </xdr:from>
    <xdr:to>
      <xdr:col>9</xdr:col>
      <xdr:colOff>377697</xdr:colOff>
      <xdr:row>74</xdr:row>
      <xdr:rowOff>34919</xdr:rowOff>
    </xdr:to>
    <xdr:pic>
      <xdr:nvPicPr>
        <xdr:cNvPr id="3" name="Picture 2">
          <a:extLst>
            <a:ext uri="{FF2B5EF4-FFF2-40B4-BE49-F238E27FC236}">
              <a16:creationId xmlns:a16="http://schemas.microsoft.com/office/drawing/2014/main" id="{E2EDD7E4-3AD0-742D-5270-6A80D943B40B}"/>
            </a:ext>
          </a:extLst>
        </xdr:cNvPr>
        <xdr:cNvPicPr>
          <a:picLocks noChangeAspect="1"/>
        </xdr:cNvPicPr>
      </xdr:nvPicPr>
      <xdr:blipFill>
        <a:blip xmlns:r="http://schemas.openxmlformats.org/officeDocument/2006/relationships" r:embed="rId2"/>
        <a:stretch>
          <a:fillRect/>
        </a:stretch>
      </xdr:blipFill>
      <xdr:spPr>
        <a:xfrm>
          <a:off x="0" y="6477000"/>
          <a:ext cx="5845047" cy="7254869"/>
        </a:xfrm>
        <a:prstGeom prst="rect">
          <a:avLst/>
        </a:prstGeom>
      </xdr:spPr>
    </xdr:pic>
    <xdr:clientData/>
  </xdr:twoCellAnchor>
  <xdr:twoCellAnchor editAs="oneCell">
    <xdr:from>
      <xdr:col>0</xdr:col>
      <xdr:colOff>0</xdr:colOff>
      <xdr:row>74</xdr:row>
      <xdr:rowOff>0</xdr:rowOff>
    </xdr:from>
    <xdr:to>
      <xdr:col>9</xdr:col>
      <xdr:colOff>225283</xdr:colOff>
      <xdr:row>99</xdr:row>
      <xdr:rowOff>38516</xdr:rowOff>
    </xdr:to>
    <xdr:pic>
      <xdr:nvPicPr>
        <xdr:cNvPr id="4" name="Picture 3">
          <a:extLst>
            <a:ext uri="{FF2B5EF4-FFF2-40B4-BE49-F238E27FC236}">
              <a16:creationId xmlns:a16="http://schemas.microsoft.com/office/drawing/2014/main" id="{C3E7EFAD-C59D-8EDD-60D3-42799A648E0C}"/>
            </a:ext>
          </a:extLst>
        </xdr:cNvPr>
        <xdr:cNvPicPr>
          <a:picLocks noChangeAspect="1"/>
        </xdr:cNvPicPr>
      </xdr:nvPicPr>
      <xdr:blipFill>
        <a:blip xmlns:r="http://schemas.openxmlformats.org/officeDocument/2006/relationships" r:embed="rId3"/>
        <a:stretch>
          <a:fillRect/>
        </a:stretch>
      </xdr:blipFill>
      <xdr:spPr>
        <a:xfrm>
          <a:off x="0" y="13716000"/>
          <a:ext cx="5692633" cy="48010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656044</xdr:colOff>
      <xdr:row>11</xdr:row>
      <xdr:rowOff>66352</xdr:rowOff>
    </xdr:from>
    <xdr:to>
      <xdr:col>22</xdr:col>
      <xdr:colOff>529045</xdr:colOff>
      <xdr:row>36</xdr:row>
      <xdr:rowOff>102987</xdr:rowOff>
    </xdr:to>
    <xdr:sp macro="" textlink="">
      <xdr:nvSpPr>
        <xdr:cNvPr id="2" name="Explosion: 8 Points 1">
          <a:extLst>
            <a:ext uri="{FF2B5EF4-FFF2-40B4-BE49-F238E27FC236}">
              <a16:creationId xmlns:a16="http://schemas.microsoft.com/office/drawing/2014/main" id="{3FA28B2C-3859-7DB7-55BE-588783AD1BE4}"/>
            </a:ext>
          </a:extLst>
        </xdr:cNvPr>
        <xdr:cNvSpPr/>
      </xdr:nvSpPr>
      <xdr:spPr>
        <a:xfrm>
          <a:off x="11560834" y="2069273"/>
          <a:ext cx="6246739" cy="4532078"/>
        </a:xfrm>
        <a:prstGeom prst="irregularSeal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Each PTE may use the risk factors that are most relevant to its organization, and some federal</a:t>
          </a:r>
          <a:r>
            <a:rPr lang="en-US" sz="1100" baseline="0"/>
            <a:t> agencies my recommend certain risk factors be used depending on the grant. </a:t>
          </a:r>
        </a:p>
        <a:p>
          <a:pPr algn="l"/>
          <a:r>
            <a:rPr lang="en-US" sz="1100" baseline="0"/>
            <a:t>Once the PTE has idented its full list of criteria (risk factors), it will assign weights to those risk factors according to the importance or priority of each criterion. </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381000</xdr:colOff>
          <xdr:row>8</xdr:row>
          <xdr:rowOff>38100</xdr:rowOff>
        </xdr:from>
        <xdr:to>
          <xdr:col>2</xdr:col>
          <xdr:colOff>647700</xdr:colOff>
          <xdr:row>8</xdr:row>
          <xdr:rowOff>381000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7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9</xdr:row>
          <xdr:rowOff>28575</xdr:rowOff>
        </xdr:from>
        <xdr:to>
          <xdr:col>2</xdr:col>
          <xdr:colOff>666750</xdr:colOff>
          <xdr:row>9</xdr:row>
          <xdr:rowOff>381000</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7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409575</xdr:colOff>
          <xdr:row>11</xdr:row>
          <xdr:rowOff>19050</xdr:rowOff>
        </xdr:from>
        <xdr:to>
          <xdr:col>2</xdr:col>
          <xdr:colOff>676275</xdr:colOff>
          <xdr:row>11</xdr:row>
          <xdr:rowOff>361950</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7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10</xdr:row>
          <xdr:rowOff>19050</xdr:rowOff>
        </xdr:from>
        <xdr:to>
          <xdr:col>2</xdr:col>
          <xdr:colOff>685800</xdr:colOff>
          <xdr:row>10</xdr:row>
          <xdr:rowOff>361950</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7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12</xdr:row>
          <xdr:rowOff>0</xdr:rowOff>
        </xdr:from>
        <xdr:to>
          <xdr:col>2</xdr:col>
          <xdr:colOff>714375</xdr:colOff>
          <xdr:row>12</xdr:row>
          <xdr:rowOff>352425</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7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48</xdr:col>
          <xdr:colOff>123825</xdr:colOff>
          <xdr:row>11</xdr:row>
          <xdr:rowOff>0</xdr:rowOff>
        </xdr:from>
        <xdr:to>
          <xdr:col>64</xdr:col>
          <xdr:colOff>95250</xdr:colOff>
          <xdr:row>12</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15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Purchase against statewide price agreement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10</xdr:row>
          <xdr:rowOff>180975</xdr:rowOff>
        </xdr:from>
        <xdr:to>
          <xdr:col>17</xdr:col>
          <xdr:colOff>85725</xdr:colOff>
          <xdr:row>12</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15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Two (2) quotes attached, between $0 - $20k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10</xdr:row>
          <xdr:rowOff>200025</xdr:rowOff>
        </xdr:from>
        <xdr:to>
          <xdr:col>35</xdr:col>
          <xdr:colOff>123825</xdr:colOff>
          <xdr:row>12</xdr:row>
          <xdr:rowOff>19050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15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Three (3) quotes attached, between $20k - $60k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11</xdr:row>
          <xdr:rowOff>161925</xdr:rowOff>
        </xdr:from>
        <xdr:to>
          <xdr:col>18</xdr:col>
          <xdr:colOff>123825</xdr:colOff>
          <xdr:row>12</xdr:row>
          <xdr:rowOff>200025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15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Sole source purchase, attach justification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11</xdr:row>
          <xdr:rowOff>190500</xdr:rowOff>
        </xdr:from>
        <xdr:to>
          <xdr:col>67</xdr:col>
          <xdr:colOff>104775</xdr:colOff>
          <xdr:row>13</xdr:row>
          <xdr:rowOff>9525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15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Purchase against contract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11</xdr:row>
          <xdr:rowOff>200025</xdr:rowOff>
        </xdr:from>
        <xdr:to>
          <xdr:col>50</xdr:col>
          <xdr:colOff>66675</xdr:colOff>
          <xdr:row>13</xdr:row>
          <xdr:rowOff>19050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15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Exempt Purchase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114300</xdr:colOff>
          <xdr:row>2</xdr:row>
          <xdr:rowOff>28575</xdr:rowOff>
        </xdr:from>
        <xdr:to>
          <xdr:col>92</xdr:col>
          <xdr:colOff>47625</xdr:colOff>
          <xdr:row>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15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Change Order Request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123825</xdr:colOff>
          <xdr:row>0</xdr:row>
          <xdr:rowOff>104775</xdr:rowOff>
        </xdr:from>
        <xdr:to>
          <xdr:col>92</xdr:col>
          <xdr:colOff>57150</xdr:colOff>
          <xdr:row>1</xdr:row>
          <xdr:rowOff>171450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15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NEW PO Request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104775</xdr:colOff>
          <xdr:row>46</xdr:row>
          <xdr:rowOff>104775</xdr:rowOff>
        </xdr:from>
        <xdr:to>
          <xdr:col>86</xdr:col>
          <xdr:colOff>38100</xdr:colOff>
          <xdr:row>47</xdr:row>
          <xdr:rowOff>152400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15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Quote(s)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95250</xdr:colOff>
          <xdr:row>42</xdr:row>
          <xdr:rowOff>200025</xdr:rowOff>
        </xdr:from>
        <xdr:to>
          <xdr:col>91</xdr:col>
          <xdr:colOff>152400</xdr:colOff>
          <xdr:row>44</xdr:row>
          <xdr:rowOff>19050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15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Contract/Price Agreement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19050</xdr:colOff>
          <xdr:row>46</xdr:row>
          <xdr:rowOff>95250</xdr:rowOff>
        </xdr:from>
        <xdr:to>
          <xdr:col>89</xdr:col>
          <xdr:colOff>104775</xdr:colOff>
          <xdr:row>47</xdr:row>
          <xdr:rowOff>171450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15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171450</xdr:colOff>
          <xdr:row>37</xdr:row>
          <xdr:rowOff>133350</xdr:rowOff>
        </xdr:from>
        <xdr:to>
          <xdr:col>90</xdr:col>
          <xdr:colOff>152400</xdr:colOff>
          <xdr:row>38</xdr:row>
          <xdr:rowOff>190500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15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Recurring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28575</xdr:colOff>
          <xdr:row>39</xdr:row>
          <xdr:rowOff>85725</xdr:rowOff>
        </xdr:from>
        <xdr:to>
          <xdr:col>91</xdr:col>
          <xdr:colOff>171450</xdr:colOff>
          <xdr:row>40</xdr:row>
          <xdr:rowOff>152400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15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Monthly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76200</xdr:colOff>
          <xdr:row>39</xdr:row>
          <xdr:rowOff>95250</xdr:rowOff>
        </xdr:from>
        <xdr:to>
          <xdr:col>96</xdr:col>
          <xdr:colOff>38100</xdr:colOff>
          <xdr:row>40</xdr:row>
          <xdr:rowOff>171450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15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Quarterly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28575</xdr:colOff>
          <xdr:row>40</xdr:row>
          <xdr:rowOff>9525</xdr:rowOff>
        </xdr:from>
        <xdr:to>
          <xdr:col>92</xdr:col>
          <xdr:colOff>0</xdr:colOff>
          <xdr:row>41</xdr:row>
          <xdr:rowOff>85725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15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Yearly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76200</xdr:colOff>
          <xdr:row>40</xdr:row>
          <xdr:rowOff>28575</xdr:rowOff>
        </xdr:from>
        <xdr:to>
          <xdr:col>96</xdr:col>
          <xdr:colOff>47625</xdr:colOff>
          <xdr:row>41</xdr:row>
          <xdr:rowOff>114300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15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180975</xdr:colOff>
          <xdr:row>40</xdr:row>
          <xdr:rowOff>209550</xdr:rowOff>
        </xdr:from>
        <xdr:to>
          <xdr:col>90</xdr:col>
          <xdr:colOff>152400</xdr:colOff>
          <xdr:row>42</xdr:row>
          <xdr:rowOff>66675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15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One-Time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171450</xdr:colOff>
          <xdr:row>38</xdr:row>
          <xdr:rowOff>95250</xdr:rowOff>
        </xdr:from>
        <xdr:to>
          <xdr:col>90</xdr:col>
          <xdr:colOff>152400</xdr:colOff>
          <xdr:row>39</xdr:row>
          <xdr:rowOff>152400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15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One-Time with recurring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11</xdr:row>
          <xdr:rowOff>200025</xdr:rowOff>
        </xdr:from>
        <xdr:to>
          <xdr:col>32</xdr:col>
          <xdr:colOff>371475</xdr:colOff>
          <xdr:row>13</xdr:row>
          <xdr:rowOff>19050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15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Encumbrance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295275</xdr:colOff>
          <xdr:row>11</xdr:row>
          <xdr:rowOff>200025</xdr:rowOff>
        </xdr:from>
        <xdr:to>
          <xdr:col>40</xdr:col>
          <xdr:colOff>0</xdr:colOff>
          <xdr:row>12</xdr:row>
          <xdr:rowOff>200025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15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Emergency EXC 13-1-99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104775</xdr:colOff>
          <xdr:row>45</xdr:row>
          <xdr:rowOff>66675</xdr:rowOff>
        </xdr:from>
        <xdr:to>
          <xdr:col>91</xdr:col>
          <xdr:colOff>171450</xdr:colOff>
          <xdr:row>46</xdr:row>
          <xdr:rowOff>114300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15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After-the-Fact Memo (draft)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123825</xdr:colOff>
          <xdr:row>1</xdr:row>
          <xdr:rowOff>66675</xdr:rowOff>
        </xdr:from>
        <xdr:to>
          <xdr:col>92</xdr:col>
          <xdr:colOff>38100</xdr:colOff>
          <xdr:row>2</xdr:row>
          <xdr:rowOff>114300</xdr:rowOff>
        </xdr:to>
        <xdr:sp macro="" textlink="">
          <xdr:nvSpPr>
            <xdr:cNvPr id="9238" name="Check Box 22" descr="Operating Transfer" hidden="1">
              <a:extLst>
                <a:ext uri="{63B3BB69-23CF-44E3-9099-C40C66FF867C}">
                  <a14:compatExt spid="_x0000_s9238"/>
                </a:ext>
                <a:ext uri="{FF2B5EF4-FFF2-40B4-BE49-F238E27FC236}">
                  <a16:creationId xmlns:a16="http://schemas.microsoft.com/office/drawing/2014/main" id="{00000000-0008-0000-15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Operating Transfer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104775</xdr:colOff>
          <xdr:row>47</xdr:row>
          <xdr:rowOff>180975</xdr:rowOff>
        </xdr:from>
        <xdr:to>
          <xdr:col>91</xdr:col>
          <xdr:colOff>57150</xdr:colOff>
          <xdr:row>49</xdr:row>
          <xdr:rowOff>38100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15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Approved HW/SW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104775</xdr:colOff>
          <xdr:row>43</xdr:row>
          <xdr:rowOff>228600</xdr:rowOff>
        </xdr:from>
        <xdr:to>
          <xdr:col>91</xdr:col>
          <xdr:colOff>171450</xdr:colOff>
          <xdr:row>45</xdr:row>
          <xdr:rowOff>133350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15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MFD (Best Obtainable or Month to Month)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114300</xdr:colOff>
          <xdr:row>49</xdr:row>
          <xdr:rowOff>19050</xdr:rowOff>
        </xdr:from>
        <xdr:to>
          <xdr:col>91</xdr:col>
          <xdr:colOff>66675</xdr:colOff>
          <xdr:row>50</xdr:row>
          <xdr:rowOff>66675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15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Horizons Declination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123825</xdr:colOff>
          <xdr:row>50</xdr:row>
          <xdr:rowOff>76200</xdr:rowOff>
        </xdr:from>
        <xdr:to>
          <xdr:col>91</xdr:col>
          <xdr:colOff>76200</xdr:colOff>
          <xdr:row>51</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15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Determination of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50</xdr:row>
          <xdr:rowOff>95250</xdr:rowOff>
        </xdr:from>
        <xdr:to>
          <xdr:col>51</xdr:col>
          <xdr:colOff>57150</xdr:colOff>
          <xdr:row>51</xdr:row>
          <xdr:rowOff>171450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15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50</xdr:row>
          <xdr:rowOff>47625</xdr:rowOff>
        </xdr:from>
        <xdr:to>
          <xdr:col>47</xdr:col>
          <xdr:colOff>47625</xdr:colOff>
          <xdr:row>51</xdr:row>
          <xdr:rowOff>123825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15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38100</xdr:colOff>
          <xdr:row>51</xdr:row>
          <xdr:rowOff>152400</xdr:rowOff>
        </xdr:from>
        <xdr:to>
          <xdr:col>51</xdr:col>
          <xdr:colOff>57150</xdr:colOff>
          <xdr:row>53</xdr:row>
          <xdr:rowOff>19050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15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95250</xdr:colOff>
          <xdr:row>51</xdr:row>
          <xdr:rowOff>161925</xdr:rowOff>
        </xdr:from>
        <xdr:to>
          <xdr:col>47</xdr:col>
          <xdr:colOff>76200</xdr:colOff>
          <xdr:row>53</xdr:row>
          <xdr:rowOff>38100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15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38100</xdr:colOff>
          <xdr:row>52</xdr:row>
          <xdr:rowOff>28575</xdr:rowOff>
        </xdr:from>
        <xdr:to>
          <xdr:col>78</xdr:col>
          <xdr:colOff>57150</xdr:colOff>
          <xdr:row>53</xdr:row>
          <xdr:rowOff>104775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15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Indirect Operational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57150</xdr:colOff>
          <xdr:row>50</xdr:row>
          <xdr:rowOff>190500</xdr:rowOff>
        </xdr:from>
        <xdr:to>
          <xdr:col>77</xdr:col>
          <xdr:colOff>0</xdr:colOff>
          <xdr:row>52</xdr:row>
          <xdr:rowOff>47625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15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Indirect Admin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152400</xdr:colOff>
          <xdr:row>50</xdr:row>
          <xdr:rowOff>171450</xdr:rowOff>
        </xdr:from>
        <xdr:to>
          <xdr:col>64</xdr:col>
          <xdr:colOff>238125</xdr:colOff>
          <xdr:row>52</xdr:row>
          <xdr:rowOff>38100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15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Direct Charge</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267197</xdr:colOff>
      <xdr:row>35</xdr:row>
      <xdr:rowOff>141559</xdr:rowOff>
    </xdr:to>
    <xdr:pic>
      <xdr:nvPicPr>
        <xdr:cNvPr id="2" name="Picture 1">
          <a:extLst>
            <a:ext uri="{FF2B5EF4-FFF2-40B4-BE49-F238E27FC236}">
              <a16:creationId xmlns:a16="http://schemas.microsoft.com/office/drawing/2014/main" id="{0850A721-CF1F-0E3F-607E-C2E836097C0E}"/>
            </a:ext>
          </a:extLst>
        </xdr:cNvPr>
        <xdr:cNvPicPr>
          <a:picLocks noChangeAspect="1"/>
        </xdr:cNvPicPr>
      </xdr:nvPicPr>
      <xdr:blipFill>
        <a:blip xmlns:r="http://schemas.openxmlformats.org/officeDocument/2006/relationships" r:embed="rId1"/>
        <a:stretch>
          <a:fillRect/>
        </a:stretch>
      </xdr:blipFill>
      <xdr:spPr>
        <a:xfrm>
          <a:off x="0" y="0"/>
          <a:ext cx="5753597" cy="68090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JJS%20Special%20Programs%20Unit\JJAC%20Unit\Expenditure%20Excel%20Wkst\FY22%20Expenditure%20Reports\FY22%20Detailed%20and%20Summary%20Expenditures%20and%20Match%20Repor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tesia"/>
      <sheetName val="Bernalillo"/>
      <sheetName val="Chaves"/>
      <sheetName val="Grant"/>
      <sheetName val="Las Cruces"/>
      <sheetName val="Lincoln"/>
      <sheetName val="Los Alamos"/>
      <sheetName val="Luna &amp; Hidalgo"/>
      <sheetName val="Otero"/>
      <sheetName val="Raton"/>
      <sheetName val="Rio Arriba"/>
      <sheetName val="San Miguel"/>
      <sheetName val="Sandoval"/>
      <sheetName val="Santa Fe"/>
      <sheetName val="Socorro"/>
      <sheetName val="Taos"/>
      <sheetName val="Torrance"/>
      <sheetName val="Valencia"/>
      <sheetName val="Truth or Consequences"/>
      <sheetName val="Summary"/>
    </sheetNames>
    <sheetDataSet>
      <sheetData sheetId="0"/>
      <sheetData sheetId="1"/>
      <sheetData sheetId="2"/>
      <sheetData sheetId="3">
        <row r="9">
          <cell r="I9">
            <v>-3520</v>
          </cell>
          <cell r="J9">
            <v>-3267</v>
          </cell>
          <cell r="K9">
            <v>-1408</v>
          </cell>
        </row>
        <row r="11">
          <cell r="K11">
            <v>-50</v>
          </cell>
        </row>
        <row r="12">
          <cell r="I12">
            <v>-569.13</v>
          </cell>
          <cell r="J12">
            <v>-670.85</v>
          </cell>
          <cell r="K12">
            <v>-670.15</v>
          </cell>
        </row>
        <row r="14">
          <cell r="I14">
            <v>-2282.5</v>
          </cell>
          <cell r="J14">
            <v>-1980</v>
          </cell>
          <cell r="K14">
            <v>-2585</v>
          </cell>
          <cell r="L14">
            <v>-1677.5</v>
          </cell>
          <cell r="M14">
            <v>-1760</v>
          </cell>
          <cell r="N14">
            <v>-3080</v>
          </cell>
        </row>
        <row r="15">
          <cell r="I15">
            <v>-660</v>
          </cell>
          <cell r="J15">
            <v>-990</v>
          </cell>
          <cell r="K15">
            <v>-990</v>
          </cell>
          <cell r="L15">
            <v>-1320</v>
          </cell>
          <cell r="M15">
            <v>-1320</v>
          </cell>
          <cell r="N15">
            <v>-2970</v>
          </cell>
        </row>
        <row r="17">
          <cell r="I17">
            <v>-3600</v>
          </cell>
          <cell r="J17">
            <v>-5200</v>
          </cell>
          <cell r="K17">
            <v>-5400</v>
          </cell>
          <cell r="L17">
            <v>-5800</v>
          </cell>
          <cell r="M17">
            <v>-1400</v>
          </cell>
        </row>
        <row r="19">
          <cell r="I19">
            <v>-660</v>
          </cell>
          <cell r="J19">
            <v>-990</v>
          </cell>
          <cell r="K19">
            <v>-1485</v>
          </cell>
          <cell r="L19">
            <v>-1155</v>
          </cell>
          <cell r="M19">
            <v>-1155</v>
          </cell>
          <cell r="N19">
            <v>-1155</v>
          </cell>
        </row>
        <row r="20">
          <cell r="I20">
            <v>-660</v>
          </cell>
          <cell r="J20">
            <v>-990</v>
          </cell>
          <cell r="K20">
            <v>-1485</v>
          </cell>
          <cell r="L20">
            <v>-1155</v>
          </cell>
          <cell r="M20">
            <v>-1155</v>
          </cell>
          <cell r="N20">
            <v>-1155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persons/person.xml><?xml version="1.0" encoding="utf-8"?>
<personList xmlns="http://schemas.microsoft.com/office/spreadsheetml/2018/threadedcomments" xmlns:x="http://schemas.openxmlformats.org/spreadsheetml/2006/main">
  <person displayName="Conley, Lauren, DFA" id="{B42580AE-6A97-4204-A10F-8C171EB96EE5}" userId="S::lauren.conley@dfa.nm.gov::5f76e7ff-f8bf-4d41-8fa6-9551153676a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8" dT="2026-09-08T03:11:33.05" personId="{B42580AE-6A97-4204-A10F-8C171EB96EE5}" id="{B945E58F-AF17-4C1A-BF4C-14FC2EABFFDA}">
    <text>Right click check box to copy, paste, and move to remaining cells below</text>
  </threadedComment>
</ThreadedComments>
</file>

<file path=xl/threadedComments/threadedComment2.xml><?xml version="1.0" encoding="utf-8"?>
<ThreadedComments xmlns="http://schemas.microsoft.com/office/spreadsheetml/2018/threadedcomments" xmlns:x="http://schemas.openxmlformats.org/spreadsheetml/2006/main">
  <threadedComment ref="S8" dT="2026-09-07T23:24:51.82" personId="{B42580AE-6A97-4204-A10F-8C171EB96EE5}" id="{EEB09E43-8335-4D78-8A13-A4FD35FCF899}">
    <text>Cursor in cell D9 &gt; Data tab &gt; data tools &gt; data validation &gt; extend range of cells to add more options &gt; copy and paste D9 to all cells in column D
https://youtu.be/CaD4-5UAK0I?si=sWcsoidPlkNoj5aA</text>
    <extLst>
      <x:ext xmlns:xltc2="http://schemas.microsoft.com/office/spreadsheetml/2020/threadedcomments2" uri="{F7C98A9C-CBB3-438F-8F68-D28B6AF4A901}">
        <xltc2:checksum>3209253607</xltc2:checksum>
        <xltc2:hyperlink startIndex="150" length="48" url="https://youtu.be/CaD4-5UAK0I?si=sWcsoidPlkNoj5aA"/>
      </x:ext>
    </extLst>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mdfa.state.nm.us/financial-control/federal-reporting-and-compliance-bureau/federal-grant-management-resourc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cfr.gov/current/title-2/subtitle-A/chapter-II/part-200/subpart-D/section-200.305" TargetMode="External"/><Relationship Id="rId13" Type="http://schemas.openxmlformats.org/officeDocument/2006/relationships/hyperlink" Target="http://www.fac.gov/" TargetMode="External"/><Relationship Id="rId3" Type="http://schemas.openxmlformats.org/officeDocument/2006/relationships/hyperlink" Target="https://sam.gov/content/duns-uei" TargetMode="External"/><Relationship Id="rId7" Type="http://schemas.openxmlformats.org/officeDocument/2006/relationships/hyperlink" Target="https://www.ecfr.gov/current/title-2/subtitle-A/chapter-II/part-200/subpart-D/section-200.302" TargetMode="External"/><Relationship Id="rId12" Type="http://schemas.openxmlformats.org/officeDocument/2006/relationships/hyperlink" Target="https://osaconnect.osa.nm.gov/auditReportSearch.html" TargetMode="External"/><Relationship Id="rId17" Type="http://schemas.openxmlformats.org/officeDocument/2006/relationships/comments" Target="../comments1.xml"/><Relationship Id="rId2" Type="http://schemas.openxmlformats.org/officeDocument/2006/relationships/hyperlink" Target="https://sam.gov/content/exclusions" TargetMode="External"/><Relationship Id="rId16" Type="http://schemas.openxmlformats.org/officeDocument/2006/relationships/vmlDrawing" Target="../drawings/vmlDrawing1.vml"/><Relationship Id="rId1" Type="http://schemas.openxmlformats.org/officeDocument/2006/relationships/hyperlink" Target="https://www.ecfr.gov/current/title-2/subtitle-A/chapter-II/part-200/subpart-F/subject-group-ECFRfd0932e473d10ba" TargetMode="External"/><Relationship Id="rId6" Type="http://schemas.openxmlformats.org/officeDocument/2006/relationships/hyperlink" Target="https://www.ecfr.gov/current/title-2/subtitle-A/chapter-II/part-200/subpart-D/section-200.303" TargetMode="External"/><Relationship Id="rId11" Type="http://schemas.openxmlformats.org/officeDocument/2006/relationships/hyperlink" Target="https://www.ecfr.gov/current/title-2/subtitle-A/chapter-II/part-200/subpart-D/subject-group-ECFR4acc10e7e3b676f" TargetMode="External"/><Relationship Id="rId5" Type="http://schemas.openxmlformats.org/officeDocument/2006/relationships/hyperlink" Target="https://www.ecfr.gov/current/title-2/subtitle-A/chapter-II/part-200/subpart-D/subject-group-ECFR45ddd4419ad436d/section-200.318" TargetMode="External"/><Relationship Id="rId15" Type="http://schemas.openxmlformats.org/officeDocument/2006/relationships/drawing" Target="../drawings/drawing3.xml"/><Relationship Id="rId10" Type="http://schemas.openxmlformats.org/officeDocument/2006/relationships/hyperlink" Target="https://www.ecfr.gov/current/title-2/subtitle-A/chapter-II/part-200/subpart-D/subject-group-ECFR45ddd4419ad436d" TargetMode="External"/><Relationship Id="rId4" Type="http://schemas.openxmlformats.org/officeDocument/2006/relationships/hyperlink" Target="https://www.ecfr.gov/current/title-2/section-200.318" TargetMode="External"/><Relationship Id="rId9" Type="http://schemas.openxmlformats.org/officeDocument/2006/relationships/hyperlink" Target="https://www.ecfr.gov/current/title-2/subtitle-A/chapter-II/part-200/subpart-E/subject-group-ECFRed1f39f9b3d4e72" TargetMode="External"/><Relationship Id="rId14"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2.vml"/><Relationship Id="rId1" Type="http://schemas.openxmlformats.org/officeDocument/2006/relationships/drawing" Target="../drawings/drawing4.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3" Type="http://schemas.openxmlformats.org/officeDocument/2006/relationships/ctrlProp" Target="../ctrlProps/ctrlProp15.xml"/><Relationship Id="rId18" Type="http://schemas.openxmlformats.org/officeDocument/2006/relationships/ctrlProp" Target="../ctrlProps/ctrlProp20.xml"/><Relationship Id="rId26" Type="http://schemas.openxmlformats.org/officeDocument/2006/relationships/ctrlProp" Target="../ctrlProps/ctrlProp28.xml"/><Relationship Id="rId3" Type="http://schemas.openxmlformats.org/officeDocument/2006/relationships/vmlDrawing" Target="../drawings/vmlDrawing4.vml"/><Relationship Id="rId21" Type="http://schemas.openxmlformats.org/officeDocument/2006/relationships/ctrlProp" Target="../ctrlProps/ctrlProp23.xml"/><Relationship Id="rId34" Type="http://schemas.openxmlformats.org/officeDocument/2006/relationships/ctrlProp" Target="../ctrlProps/ctrlProp36.x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5" Type="http://schemas.openxmlformats.org/officeDocument/2006/relationships/ctrlProp" Target="../ctrlProps/ctrlProp27.xml"/><Relationship Id="rId33" Type="http://schemas.openxmlformats.org/officeDocument/2006/relationships/ctrlProp" Target="../ctrlProps/ctrlProp35.xml"/><Relationship Id="rId2" Type="http://schemas.openxmlformats.org/officeDocument/2006/relationships/drawing" Target="../drawings/drawing5.xml"/><Relationship Id="rId16" Type="http://schemas.openxmlformats.org/officeDocument/2006/relationships/ctrlProp" Target="../ctrlProps/ctrlProp18.xml"/><Relationship Id="rId20" Type="http://schemas.openxmlformats.org/officeDocument/2006/relationships/ctrlProp" Target="../ctrlProps/ctrlProp22.xml"/><Relationship Id="rId29" Type="http://schemas.openxmlformats.org/officeDocument/2006/relationships/ctrlProp" Target="../ctrlProps/ctrlProp31.xml"/><Relationship Id="rId1" Type="http://schemas.openxmlformats.org/officeDocument/2006/relationships/printerSettings" Target="../printerSettings/printerSettings5.bin"/><Relationship Id="rId6" Type="http://schemas.openxmlformats.org/officeDocument/2006/relationships/ctrlProp" Target="../ctrlProps/ctrlProp8.xml"/><Relationship Id="rId11" Type="http://schemas.openxmlformats.org/officeDocument/2006/relationships/ctrlProp" Target="../ctrlProps/ctrlProp13.xml"/><Relationship Id="rId24" Type="http://schemas.openxmlformats.org/officeDocument/2006/relationships/ctrlProp" Target="../ctrlProps/ctrlProp26.xml"/><Relationship Id="rId32" Type="http://schemas.openxmlformats.org/officeDocument/2006/relationships/ctrlProp" Target="../ctrlProps/ctrlProp34.xml"/><Relationship Id="rId5" Type="http://schemas.openxmlformats.org/officeDocument/2006/relationships/ctrlProp" Target="../ctrlProps/ctrlProp7.xml"/><Relationship Id="rId15" Type="http://schemas.openxmlformats.org/officeDocument/2006/relationships/ctrlProp" Target="../ctrlProps/ctrlProp17.xml"/><Relationship Id="rId23" Type="http://schemas.openxmlformats.org/officeDocument/2006/relationships/ctrlProp" Target="../ctrlProps/ctrlProp25.xml"/><Relationship Id="rId28" Type="http://schemas.openxmlformats.org/officeDocument/2006/relationships/ctrlProp" Target="../ctrlProps/ctrlProp30.xml"/><Relationship Id="rId36" Type="http://schemas.openxmlformats.org/officeDocument/2006/relationships/ctrlProp" Target="../ctrlProps/ctrlProp38.xml"/><Relationship Id="rId10" Type="http://schemas.openxmlformats.org/officeDocument/2006/relationships/ctrlProp" Target="../ctrlProps/ctrlProp12.xml"/><Relationship Id="rId19" Type="http://schemas.openxmlformats.org/officeDocument/2006/relationships/ctrlProp" Target="../ctrlProps/ctrlProp21.xml"/><Relationship Id="rId31" Type="http://schemas.openxmlformats.org/officeDocument/2006/relationships/ctrlProp" Target="../ctrlProps/ctrlProp33.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 Id="rId22" Type="http://schemas.openxmlformats.org/officeDocument/2006/relationships/ctrlProp" Target="../ctrlProps/ctrlProp24.xml"/><Relationship Id="rId27" Type="http://schemas.openxmlformats.org/officeDocument/2006/relationships/ctrlProp" Target="../ctrlProps/ctrlProp29.xml"/><Relationship Id="rId30" Type="http://schemas.openxmlformats.org/officeDocument/2006/relationships/ctrlProp" Target="../ctrlProps/ctrlProp32.xml"/><Relationship Id="rId35" Type="http://schemas.openxmlformats.org/officeDocument/2006/relationships/ctrlProp" Target="../ctrlProps/ctrlProp37.xml"/><Relationship Id="rId8" Type="http://schemas.openxmlformats.org/officeDocument/2006/relationships/ctrlProp" Target="../ctrlProps/ctrlProp1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38CE2-C932-44E2-B79A-0BE62B3C57AF}">
  <dimension ref="A1:C24"/>
  <sheetViews>
    <sheetView workbookViewId="0"/>
  </sheetViews>
  <sheetFormatPr defaultColWidth="8.85546875" defaultRowHeight="15" x14ac:dyDescent="0.25"/>
  <cols>
    <col min="1" max="1" width="12.28515625" style="2" customWidth="1"/>
    <col min="2" max="2" width="23.7109375" style="2" customWidth="1"/>
    <col min="3" max="3" width="56.28515625" style="2" customWidth="1"/>
    <col min="4" max="16384" width="8.85546875" style="2"/>
  </cols>
  <sheetData>
    <row r="1" spans="1:3" ht="15.75" x14ac:dyDescent="0.25">
      <c r="A1" s="5" t="s">
        <v>70</v>
      </c>
    </row>
    <row r="2" spans="1:3" ht="15.75" x14ac:dyDescent="0.25">
      <c r="A2" s="5"/>
    </row>
    <row r="3" spans="1:3" x14ac:dyDescent="0.25">
      <c r="A3" s="2" t="s">
        <v>71</v>
      </c>
    </row>
    <row r="5" spans="1:3" ht="30" x14ac:dyDescent="0.25">
      <c r="A5" s="9" t="s">
        <v>67</v>
      </c>
      <c r="B5" s="9" t="s">
        <v>63</v>
      </c>
      <c r="C5" s="9" t="s">
        <v>64</v>
      </c>
    </row>
    <row r="6" spans="1:3" ht="16.149999999999999" customHeight="1" x14ac:dyDescent="0.25">
      <c r="A6" s="10" t="s">
        <v>68</v>
      </c>
      <c r="B6" s="11" t="s">
        <v>29</v>
      </c>
      <c r="C6" s="11" t="s">
        <v>30</v>
      </c>
    </row>
    <row r="7" spans="1:3" ht="16.149999999999999" customHeight="1" x14ac:dyDescent="0.25">
      <c r="A7" s="12" t="s">
        <v>68</v>
      </c>
      <c r="B7" s="13" t="s">
        <v>31</v>
      </c>
      <c r="C7" s="13" t="s">
        <v>32</v>
      </c>
    </row>
    <row r="8" spans="1:3" ht="30" x14ac:dyDescent="0.25">
      <c r="A8" s="12" t="s">
        <v>68</v>
      </c>
      <c r="B8" s="13" t="s">
        <v>33</v>
      </c>
      <c r="C8" s="13" t="s">
        <v>34</v>
      </c>
    </row>
    <row r="9" spans="1:3" ht="30" x14ac:dyDescent="0.25">
      <c r="A9" s="12" t="s">
        <v>68</v>
      </c>
      <c r="B9" s="13" t="s">
        <v>35</v>
      </c>
      <c r="C9" s="13" t="s">
        <v>36</v>
      </c>
    </row>
    <row r="10" spans="1:3" ht="30" x14ac:dyDescent="0.25">
      <c r="A10" s="12" t="s">
        <v>68</v>
      </c>
      <c r="B10" s="13" t="s">
        <v>37</v>
      </c>
      <c r="C10" s="13" t="s">
        <v>38</v>
      </c>
    </row>
    <row r="11" spans="1:3" ht="30" x14ac:dyDescent="0.25">
      <c r="A11" s="12" t="s">
        <v>68</v>
      </c>
      <c r="B11" s="13" t="s">
        <v>39</v>
      </c>
      <c r="C11" s="13" t="s">
        <v>66</v>
      </c>
    </row>
    <row r="12" spans="1:3" ht="30" x14ac:dyDescent="0.25">
      <c r="A12" s="12" t="s">
        <v>68</v>
      </c>
      <c r="B12" s="13" t="s">
        <v>78</v>
      </c>
      <c r="C12" s="13" t="s">
        <v>79</v>
      </c>
    </row>
    <row r="13" spans="1:3" ht="30" x14ac:dyDescent="0.25">
      <c r="A13" s="12" t="s">
        <v>68</v>
      </c>
      <c r="B13" s="13" t="s">
        <v>40</v>
      </c>
      <c r="C13" s="13" t="s">
        <v>41</v>
      </c>
    </row>
    <row r="14" spans="1:3" ht="45" x14ac:dyDescent="0.25">
      <c r="A14" s="12" t="s">
        <v>68</v>
      </c>
      <c r="B14" s="13" t="s">
        <v>42</v>
      </c>
      <c r="C14" s="13" t="s">
        <v>43</v>
      </c>
    </row>
    <row r="15" spans="1:3" ht="30" x14ac:dyDescent="0.25">
      <c r="A15" s="12" t="s">
        <v>68</v>
      </c>
      <c r="B15" s="13" t="s">
        <v>44</v>
      </c>
      <c r="C15" s="13" t="s">
        <v>65</v>
      </c>
    </row>
    <row r="16" spans="1:3" ht="30" x14ac:dyDescent="0.25">
      <c r="A16" s="12" t="s">
        <v>68</v>
      </c>
      <c r="B16" s="13" t="s">
        <v>45</v>
      </c>
      <c r="C16" s="13" t="s">
        <v>46</v>
      </c>
    </row>
    <row r="17" spans="1:3" ht="30" x14ac:dyDescent="0.25">
      <c r="A17" s="12" t="s">
        <v>69</v>
      </c>
      <c r="B17" s="13" t="s">
        <v>47</v>
      </c>
      <c r="C17" s="13" t="s">
        <v>48</v>
      </c>
    </row>
    <row r="18" spans="1:3" ht="30" x14ac:dyDescent="0.25">
      <c r="A18" s="12" t="s">
        <v>69</v>
      </c>
      <c r="B18" s="13" t="s">
        <v>49</v>
      </c>
      <c r="C18" s="13" t="s">
        <v>50</v>
      </c>
    </row>
    <row r="19" spans="1:3" ht="30" x14ac:dyDescent="0.25">
      <c r="A19" s="12" t="s">
        <v>69</v>
      </c>
      <c r="B19" s="13" t="s">
        <v>51</v>
      </c>
      <c r="C19" s="13" t="s">
        <v>52</v>
      </c>
    </row>
    <row r="20" spans="1:3" ht="30" x14ac:dyDescent="0.25">
      <c r="A20" s="12" t="s">
        <v>69</v>
      </c>
      <c r="B20" s="13" t="s">
        <v>53</v>
      </c>
      <c r="C20" s="13" t="s">
        <v>54</v>
      </c>
    </row>
    <row r="21" spans="1:3" ht="16.149999999999999" customHeight="1" x14ac:dyDescent="0.25">
      <c r="A21" s="12" t="s">
        <v>69</v>
      </c>
      <c r="B21" s="13" t="s">
        <v>55</v>
      </c>
      <c r="C21" s="13" t="s">
        <v>56</v>
      </c>
    </row>
    <row r="22" spans="1:3" ht="30" x14ac:dyDescent="0.25">
      <c r="A22" s="12" t="s">
        <v>69</v>
      </c>
      <c r="B22" s="13" t="s">
        <v>57</v>
      </c>
      <c r="C22" s="13" t="s">
        <v>58</v>
      </c>
    </row>
    <row r="23" spans="1:3" ht="30" x14ac:dyDescent="0.25">
      <c r="A23" s="12" t="s">
        <v>69</v>
      </c>
      <c r="B23" s="13" t="s">
        <v>59</v>
      </c>
      <c r="C23" s="13" t="s">
        <v>60</v>
      </c>
    </row>
    <row r="24" spans="1:3" ht="30" x14ac:dyDescent="0.25">
      <c r="A24" s="14" t="s">
        <v>69</v>
      </c>
      <c r="B24" s="15" t="s">
        <v>61</v>
      </c>
      <c r="C24" s="15"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A44C-7F29-462D-BC6F-9A44C6D7BA2B}">
  <dimension ref="A1:B18"/>
  <sheetViews>
    <sheetView workbookViewId="0">
      <selection activeCell="B23" sqref="B23"/>
    </sheetView>
  </sheetViews>
  <sheetFormatPr defaultRowHeight="15" x14ac:dyDescent="0.25"/>
  <cols>
    <col min="2" max="2" width="55.7109375" bestFit="1" customWidth="1"/>
  </cols>
  <sheetData>
    <row r="1" spans="1:2" ht="16.5" x14ac:dyDescent="0.25">
      <c r="A1" s="377" t="s">
        <v>1055</v>
      </c>
    </row>
    <row r="2" spans="1:2" x14ac:dyDescent="0.25">
      <c r="B2" s="378"/>
    </row>
    <row r="3" spans="1:2" ht="16.5" x14ac:dyDescent="0.25">
      <c r="A3">
        <v>1</v>
      </c>
      <c r="B3" s="379" t="s">
        <v>1214</v>
      </c>
    </row>
    <row r="4" spans="1:2" ht="16.5" x14ac:dyDescent="0.25">
      <c r="A4">
        <v>2</v>
      </c>
      <c r="B4" s="379" t="s">
        <v>1215</v>
      </c>
    </row>
    <row r="5" spans="1:2" ht="16.5" x14ac:dyDescent="0.25">
      <c r="A5">
        <v>3</v>
      </c>
      <c r="B5" s="379" t="s">
        <v>1216</v>
      </c>
    </row>
    <row r="6" spans="1:2" ht="16.5" x14ac:dyDescent="0.25">
      <c r="A6">
        <v>4</v>
      </c>
      <c r="B6" s="379" t="s">
        <v>1114</v>
      </c>
    </row>
    <row r="7" spans="1:2" ht="16.5" x14ac:dyDescent="0.25">
      <c r="A7">
        <v>5</v>
      </c>
      <c r="B7" s="379" t="s">
        <v>1217</v>
      </c>
    </row>
    <row r="8" spans="1:2" ht="16.5" x14ac:dyDescent="0.25">
      <c r="A8">
        <v>6</v>
      </c>
      <c r="B8" s="379" t="s">
        <v>1218</v>
      </c>
    </row>
    <row r="9" spans="1:2" ht="16.5" x14ac:dyDescent="0.25">
      <c r="A9">
        <v>7</v>
      </c>
      <c r="B9" s="379" t="s">
        <v>135</v>
      </c>
    </row>
    <row r="10" spans="1:2" ht="16.5" x14ac:dyDescent="0.25">
      <c r="A10">
        <v>8</v>
      </c>
      <c r="B10" s="379" t="s">
        <v>1219</v>
      </c>
    </row>
    <row r="11" spans="1:2" ht="16.5" x14ac:dyDescent="0.25">
      <c r="A11">
        <v>9</v>
      </c>
      <c r="B11" s="379" t="s">
        <v>1220</v>
      </c>
    </row>
    <row r="12" spans="1:2" ht="16.5" x14ac:dyDescent="0.25">
      <c r="A12">
        <v>10</v>
      </c>
      <c r="B12" s="379" t="s">
        <v>1221</v>
      </c>
    </row>
    <row r="13" spans="1:2" ht="16.5" x14ac:dyDescent="0.25">
      <c r="A13">
        <v>11</v>
      </c>
      <c r="B13" s="379" t="s">
        <v>1222</v>
      </c>
    </row>
    <row r="14" spans="1:2" ht="16.5" x14ac:dyDescent="0.25">
      <c r="A14">
        <v>12</v>
      </c>
      <c r="B14" s="379" t="s">
        <v>1223</v>
      </c>
    </row>
    <row r="15" spans="1:2" ht="16.5" x14ac:dyDescent="0.25">
      <c r="A15">
        <v>13</v>
      </c>
      <c r="B15" s="379" t="s">
        <v>1224</v>
      </c>
    </row>
    <row r="16" spans="1:2" ht="16.5" x14ac:dyDescent="0.25">
      <c r="A16">
        <v>14</v>
      </c>
      <c r="B16" s="379" t="s">
        <v>1225</v>
      </c>
    </row>
    <row r="17" spans="1:2" ht="16.5" x14ac:dyDescent="0.25">
      <c r="A17">
        <v>15</v>
      </c>
      <c r="B17" s="379" t="s">
        <v>1226</v>
      </c>
    </row>
    <row r="18" spans="1:2" ht="16.5" x14ac:dyDescent="0.25">
      <c r="B18" s="37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3244-29ED-499F-B093-A751B2BAA985}">
  <dimension ref="A1:FS3"/>
  <sheetViews>
    <sheetView tabSelected="1" topLeftCell="ED1" zoomScaleNormal="100" workbookViewId="0">
      <selection activeCell="BK16" sqref="BK16"/>
    </sheetView>
  </sheetViews>
  <sheetFormatPr defaultRowHeight="15" x14ac:dyDescent="0.25"/>
  <cols>
    <col min="1" max="1" width="2.42578125" customWidth="1"/>
    <col min="2" max="2" width="9.140625" customWidth="1"/>
    <col min="19" max="19" width="1.140625" style="125" customWidth="1"/>
    <col min="37" max="37" width="1.140625" style="125" customWidth="1"/>
    <col min="64" max="64" width="1.140625" style="125" customWidth="1"/>
    <col min="82" max="82" width="1.140625" style="125" customWidth="1"/>
    <col min="104" max="104" width="1.140625" style="125" customWidth="1"/>
    <col min="133" max="133" width="1.140625" style="125" customWidth="1"/>
    <col min="137" max="137" width="29.5703125" bestFit="1" customWidth="1"/>
    <col min="140" max="140" width="13.85546875" bestFit="1" customWidth="1"/>
    <col min="150" max="150" width="17.42578125" bestFit="1" customWidth="1"/>
    <col min="158" max="158" width="1.140625" style="125" customWidth="1"/>
    <col min="175" max="175" width="1.140625" style="125" customWidth="1"/>
  </cols>
  <sheetData>
    <row r="1" spans="1:175" ht="18.75" x14ac:dyDescent="0.3">
      <c r="A1" s="318" t="s">
        <v>1227</v>
      </c>
    </row>
    <row r="2" spans="1:175" s="315" customFormat="1" ht="34.5" x14ac:dyDescent="0.55000000000000004">
      <c r="B2" s="314" t="s">
        <v>305</v>
      </c>
      <c r="S2" s="316"/>
      <c r="U2" s="314" t="s">
        <v>885</v>
      </c>
      <c r="AK2" s="316"/>
      <c r="AM2" s="314" t="s">
        <v>1030</v>
      </c>
      <c r="BL2" s="316"/>
      <c r="BN2" s="314" t="s">
        <v>813</v>
      </c>
      <c r="CD2" s="316"/>
      <c r="CF2" s="314" t="s">
        <v>813</v>
      </c>
      <c r="CZ2" s="316"/>
      <c r="DB2" s="317" t="s">
        <v>800</v>
      </c>
      <c r="EC2" s="316"/>
      <c r="EE2" s="314" t="s">
        <v>806</v>
      </c>
      <c r="EU2" s="315" t="s">
        <v>886</v>
      </c>
      <c r="FB2" s="316"/>
      <c r="FD2" s="314" t="s">
        <v>336</v>
      </c>
      <c r="FS2" s="316"/>
    </row>
    <row r="3" spans="1:175" x14ac:dyDescent="0.25">
      <c r="FD3" t="s">
        <v>306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DF041-3002-4DAA-A604-5C6252F97878}">
  <dimension ref="A1:A262"/>
  <sheetViews>
    <sheetView topLeftCell="A192" workbookViewId="0">
      <selection activeCell="A217" sqref="A217"/>
    </sheetView>
  </sheetViews>
  <sheetFormatPr defaultRowHeight="15" x14ac:dyDescent="0.25"/>
  <cols>
    <col min="1" max="1" width="222.5703125" customWidth="1"/>
  </cols>
  <sheetData>
    <row r="1" spans="1:1" ht="409.5" customHeight="1" x14ac:dyDescent="0.25">
      <c r="A1" s="19" t="s">
        <v>556</v>
      </c>
    </row>
    <row r="4" spans="1:1" x14ac:dyDescent="0.25">
      <c r="A4" t="s">
        <v>557</v>
      </c>
    </row>
    <row r="5" spans="1:1" x14ac:dyDescent="0.25">
      <c r="A5" t="s">
        <v>558</v>
      </c>
    </row>
    <row r="6" spans="1:1" x14ac:dyDescent="0.25">
      <c r="A6" t="s">
        <v>559</v>
      </c>
    </row>
    <row r="7" spans="1:1" x14ac:dyDescent="0.25">
      <c r="A7" t="s">
        <v>560</v>
      </c>
    </row>
    <row r="8" spans="1:1" x14ac:dyDescent="0.25">
      <c r="A8" t="s">
        <v>561</v>
      </c>
    </row>
    <row r="9" spans="1:1" x14ac:dyDescent="0.25">
      <c r="A9" t="s">
        <v>562</v>
      </c>
    </row>
    <row r="10" spans="1:1" x14ac:dyDescent="0.25">
      <c r="A10" t="s">
        <v>563</v>
      </c>
    </row>
    <row r="11" spans="1:1" x14ac:dyDescent="0.25">
      <c r="A11" t="s">
        <v>564</v>
      </c>
    </row>
    <row r="12" spans="1:1" x14ac:dyDescent="0.25">
      <c r="A12" t="s">
        <v>565</v>
      </c>
    </row>
    <row r="13" spans="1:1" x14ac:dyDescent="0.25">
      <c r="A13" t="s">
        <v>566</v>
      </c>
    </row>
    <row r="14" spans="1:1" x14ac:dyDescent="0.25">
      <c r="A14" t="s">
        <v>567</v>
      </c>
    </row>
    <row r="15" spans="1:1" x14ac:dyDescent="0.25">
      <c r="A15" t="s">
        <v>568</v>
      </c>
    </row>
    <row r="16" spans="1:1" x14ac:dyDescent="0.25">
      <c r="A16" t="s">
        <v>569</v>
      </c>
    </row>
    <row r="17" spans="1:1" x14ac:dyDescent="0.25">
      <c r="A17" t="s">
        <v>570</v>
      </c>
    </row>
    <row r="18" spans="1:1" x14ac:dyDescent="0.25">
      <c r="A18" t="s">
        <v>571</v>
      </c>
    </row>
    <row r="19" spans="1:1" x14ac:dyDescent="0.25">
      <c r="A19" t="s">
        <v>572</v>
      </c>
    </row>
    <row r="20" spans="1:1" x14ac:dyDescent="0.25">
      <c r="A20" t="s">
        <v>573</v>
      </c>
    </row>
    <row r="21" spans="1:1" x14ac:dyDescent="0.25">
      <c r="A21" t="s">
        <v>574</v>
      </c>
    </row>
    <row r="22" spans="1:1" x14ac:dyDescent="0.25">
      <c r="A22" t="s">
        <v>575</v>
      </c>
    </row>
    <row r="23" spans="1:1" x14ac:dyDescent="0.25">
      <c r="A23" t="s">
        <v>576</v>
      </c>
    </row>
    <row r="24" spans="1:1" x14ac:dyDescent="0.25">
      <c r="A24" t="s">
        <v>577</v>
      </c>
    </row>
    <row r="25" spans="1:1" x14ac:dyDescent="0.25">
      <c r="A25" t="s">
        <v>578</v>
      </c>
    </row>
    <row r="26" spans="1:1" x14ac:dyDescent="0.25">
      <c r="A26" t="s">
        <v>579</v>
      </c>
    </row>
    <row r="27" spans="1:1" x14ac:dyDescent="0.25">
      <c r="A27" t="s">
        <v>580</v>
      </c>
    </row>
    <row r="28" spans="1:1" x14ac:dyDescent="0.25">
      <c r="A28" t="s">
        <v>581</v>
      </c>
    </row>
    <row r="29" spans="1:1" x14ac:dyDescent="0.25">
      <c r="A29" t="s">
        <v>582</v>
      </c>
    </row>
    <row r="30" spans="1:1" x14ac:dyDescent="0.25">
      <c r="A30" t="s">
        <v>583</v>
      </c>
    </row>
    <row r="31" spans="1:1" x14ac:dyDescent="0.25">
      <c r="A31" t="s">
        <v>584</v>
      </c>
    </row>
    <row r="32" spans="1:1" x14ac:dyDescent="0.25">
      <c r="A32" t="s">
        <v>585</v>
      </c>
    </row>
    <row r="33" spans="1:1" x14ac:dyDescent="0.25">
      <c r="A33" t="s">
        <v>586</v>
      </c>
    </row>
    <row r="34" spans="1:1" x14ac:dyDescent="0.25">
      <c r="A34" t="s">
        <v>587</v>
      </c>
    </row>
    <row r="35" spans="1:1" x14ac:dyDescent="0.25">
      <c r="A35" t="s">
        <v>588</v>
      </c>
    </row>
    <row r="36" spans="1:1" x14ac:dyDescent="0.25">
      <c r="A36" t="s">
        <v>394</v>
      </c>
    </row>
    <row r="37" spans="1:1" x14ac:dyDescent="0.25">
      <c r="A37" t="s">
        <v>589</v>
      </c>
    </row>
    <row r="38" spans="1:1" x14ac:dyDescent="0.25">
      <c r="A38" t="s">
        <v>590</v>
      </c>
    </row>
    <row r="39" spans="1:1" x14ac:dyDescent="0.25">
      <c r="A39" t="s">
        <v>591</v>
      </c>
    </row>
    <row r="40" spans="1:1" x14ac:dyDescent="0.25">
      <c r="A40" t="s">
        <v>592</v>
      </c>
    </row>
    <row r="41" spans="1:1" x14ac:dyDescent="0.25">
      <c r="A41" t="s">
        <v>593</v>
      </c>
    </row>
    <row r="42" spans="1:1" x14ac:dyDescent="0.25">
      <c r="A42" t="s">
        <v>594</v>
      </c>
    </row>
    <row r="43" spans="1:1" x14ac:dyDescent="0.25">
      <c r="A43" t="s">
        <v>394</v>
      </c>
    </row>
    <row r="44" spans="1:1" x14ac:dyDescent="0.25">
      <c r="A44" t="s">
        <v>595</v>
      </c>
    </row>
    <row r="45" spans="1:1" x14ac:dyDescent="0.25">
      <c r="A45" t="s">
        <v>596</v>
      </c>
    </row>
    <row r="46" spans="1:1" x14ac:dyDescent="0.25">
      <c r="A46" t="s">
        <v>578</v>
      </c>
    </row>
    <row r="47" spans="1:1" x14ac:dyDescent="0.25">
      <c r="A47" t="s">
        <v>579</v>
      </c>
    </row>
    <row r="48" spans="1:1" x14ac:dyDescent="0.25">
      <c r="A48" t="s">
        <v>580</v>
      </c>
    </row>
    <row r="49" spans="1:1" x14ac:dyDescent="0.25">
      <c r="A49" t="s">
        <v>581</v>
      </c>
    </row>
    <row r="50" spans="1:1" x14ac:dyDescent="0.25">
      <c r="A50" t="s">
        <v>582</v>
      </c>
    </row>
    <row r="51" spans="1:1" x14ac:dyDescent="0.25">
      <c r="A51" t="s">
        <v>583</v>
      </c>
    </row>
    <row r="52" spans="1:1" x14ac:dyDescent="0.25">
      <c r="A52" t="s">
        <v>584</v>
      </c>
    </row>
    <row r="53" spans="1:1" x14ac:dyDescent="0.25">
      <c r="A53" t="s">
        <v>597</v>
      </c>
    </row>
    <row r="54" spans="1:1" x14ac:dyDescent="0.25">
      <c r="A54" t="s">
        <v>598</v>
      </c>
    </row>
    <row r="55" spans="1:1" x14ac:dyDescent="0.25">
      <c r="A55" t="s">
        <v>599</v>
      </c>
    </row>
    <row r="56" spans="1:1" x14ac:dyDescent="0.25">
      <c r="A56" t="s">
        <v>600</v>
      </c>
    </row>
    <row r="57" spans="1:1" x14ac:dyDescent="0.25">
      <c r="A57" t="s">
        <v>601</v>
      </c>
    </row>
    <row r="58" spans="1:1" x14ac:dyDescent="0.25">
      <c r="A58" t="s">
        <v>602</v>
      </c>
    </row>
    <row r="59" spans="1:1" x14ac:dyDescent="0.25">
      <c r="A59" t="s">
        <v>603</v>
      </c>
    </row>
    <row r="60" spans="1:1" x14ac:dyDescent="0.25">
      <c r="A60" t="s">
        <v>394</v>
      </c>
    </row>
    <row r="61" spans="1:1" x14ac:dyDescent="0.25">
      <c r="A61" t="s">
        <v>604</v>
      </c>
    </row>
    <row r="62" spans="1:1" x14ac:dyDescent="0.25">
      <c r="A62" t="s">
        <v>605</v>
      </c>
    </row>
    <row r="63" spans="1:1" x14ac:dyDescent="0.25">
      <c r="A63" t="s">
        <v>606</v>
      </c>
    </row>
    <row r="64" spans="1:1" x14ac:dyDescent="0.25">
      <c r="A64" t="s">
        <v>394</v>
      </c>
    </row>
    <row r="65" spans="1:1" x14ac:dyDescent="0.25">
      <c r="A65" t="s">
        <v>607</v>
      </c>
    </row>
    <row r="66" spans="1:1" x14ac:dyDescent="0.25">
      <c r="A66" t="s">
        <v>608</v>
      </c>
    </row>
    <row r="67" spans="1:1" x14ac:dyDescent="0.25">
      <c r="A67" t="s">
        <v>609</v>
      </c>
    </row>
    <row r="68" spans="1:1" x14ac:dyDescent="0.25">
      <c r="A68" t="s">
        <v>610</v>
      </c>
    </row>
    <row r="69" spans="1:1" x14ac:dyDescent="0.25">
      <c r="A69" t="s">
        <v>611</v>
      </c>
    </row>
    <row r="70" spans="1:1" x14ac:dyDescent="0.25">
      <c r="A70" t="s">
        <v>612</v>
      </c>
    </row>
    <row r="71" spans="1:1" x14ac:dyDescent="0.25">
      <c r="A71" t="s">
        <v>394</v>
      </c>
    </row>
    <row r="72" spans="1:1" x14ac:dyDescent="0.25">
      <c r="A72" t="s">
        <v>613</v>
      </c>
    </row>
    <row r="73" spans="1:1" x14ac:dyDescent="0.25">
      <c r="A73" t="s">
        <v>394</v>
      </c>
    </row>
    <row r="74" spans="1:1" x14ac:dyDescent="0.25">
      <c r="A74" t="s">
        <v>614</v>
      </c>
    </row>
    <row r="75" spans="1:1" x14ac:dyDescent="0.25">
      <c r="A75" t="s">
        <v>615</v>
      </c>
    </row>
    <row r="76" spans="1:1" x14ac:dyDescent="0.25">
      <c r="A76" t="s">
        <v>616</v>
      </c>
    </row>
    <row r="77" spans="1:1" x14ac:dyDescent="0.25">
      <c r="A77" t="s">
        <v>617</v>
      </c>
    </row>
    <row r="78" spans="1:1" x14ac:dyDescent="0.25">
      <c r="A78" t="s">
        <v>618</v>
      </c>
    </row>
    <row r="79" spans="1:1" x14ac:dyDescent="0.25">
      <c r="A79" t="s">
        <v>619</v>
      </c>
    </row>
    <row r="80" spans="1:1" x14ac:dyDescent="0.25">
      <c r="A80" t="s">
        <v>394</v>
      </c>
    </row>
    <row r="81" spans="1:1" x14ac:dyDescent="0.25">
      <c r="A81" t="s">
        <v>620</v>
      </c>
    </row>
    <row r="82" spans="1:1" x14ac:dyDescent="0.25">
      <c r="A82" t="s">
        <v>621</v>
      </c>
    </row>
    <row r="83" spans="1:1" x14ac:dyDescent="0.25">
      <c r="A83" t="s">
        <v>394</v>
      </c>
    </row>
    <row r="84" spans="1:1" x14ac:dyDescent="0.25">
      <c r="A84" t="s">
        <v>622</v>
      </c>
    </row>
    <row r="85" spans="1:1" x14ac:dyDescent="0.25">
      <c r="A85" t="s">
        <v>623</v>
      </c>
    </row>
    <row r="86" spans="1:1" x14ac:dyDescent="0.25">
      <c r="A86" t="s">
        <v>624</v>
      </c>
    </row>
    <row r="87" spans="1:1" x14ac:dyDescent="0.25">
      <c r="A87" t="s">
        <v>625</v>
      </c>
    </row>
    <row r="88" spans="1:1" x14ac:dyDescent="0.25">
      <c r="A88" t="s">
        <v>626</v>
      </c>
    </row>
    <row r="89" spans="1:1" x14ac:dyDescent="0.25">
      <c r="A89" t="s">
        <v>394</v>
      </c>
    </row>
    <row r="90" spans="1:1" x14ac:dyDescent="0.25">
      <c r="A90" t="s">
        <v>627</v>
      </c>
    </row>
    <row r="91" spans="1:1" x14ac:dyDescent="0.25">
      <c r="A91" t="s">
        <v>628</v>
      </c>
    </row>
    <row r="92" spans="1:1" x14ac:dyDescent="0.25">
      <c r="A92" t="s">
        <v>629</v>
      </c>
    </row>
    <row r="93" spans="1:1" x14ac:dyDescent="0.25">
      <c r="A93" t="s">
        <v>394</v>
      </c>
    </row>
    <row r="94" spans="1:1" x14ac:dyDescent="0.25">
      <c r="A94" t="s">
        <v>630</v>
      </c>
    </row>
    <row r="95" spans="1:1" x14ac:dyDescent="0.25">
      <c r="A95" t="s">
        <v>631</v>
      </c>
    </row>
    <row r="96" spans="1:1" x14ac:dyDescent="0.25">
      <c r="A96" t="s">
        <v>632</v>
      </c>
    </row>
    <row r="97" spans="1:1" x14ac:dyDescent="0.25">
      <c r="A97" t="s">
        <v>633</v>
      </c>
    </row>
    <row r="98" spans="1:1" x14ac:dyDescent="0.25">
      <c r="A98" t="s">
        <v>634</v>
      </c>
    </row>
    <row r="99" spans="1:1" x14ac:dyDescent="0.25">
      <c r="A99" t="s">
        <v>635</v>
      </c>
    </row>
    <row r="100" spans="1:1" x14ac:dyDescent="0.25">
      <c r="A100" t="s">
        <v>636</v>
      </c>
    </row>
    <row r="101" spans="1:1" x14ac:dyDescent="0.25">
      <c r="A101" t="s">
        <v>637</v>
      </c>
    </row>
    <row r="102" spans="1:1" x14ac:dyDescent="0.25">
      <c r="A102" t="s">
        <v>638</v>
      </c>
    </row>
    <row r="103" spans="1:1" x14ac:dyDescent="0.25">
      <c r="A103" t="s">
        <v>639</v>
      </c>
    </row>
    <row r="104" spans="1:1" x14ac:dyDescent="0.25">
      <c r="A104" t="s">
        <v>640</v>
      </c>
    </row>
    <row r="105" spans="1:1" x14ac:dyDescent="0.25">
      <c r="A105" t="s">
        <v>641</v>
      </c>
    </row>
    <row r="112" spans="1:1" x14ac:dyDescent="0.25">
      <c r="A112" t="s">
        <v>642</v>
      </c>
    </row>
    <row r="113" spans="1:1" x14ac:dyDescent="0.25">
      <c r="A113" t="s">
        <v>643</v>
      </c>
    </row>
    <row r="114" spans="1:1" x14ac:dyDescent="0.25">
      <c r="A114" t="s">
        <v>644</v>
      </c>
    </row>
    <row r="115" spans="1:1" x14ac:dyDescent="0.25">
      <c r="A115" t="s">
        <v>645</v>
      </c>
    </row>
    <row r="116" spans="1:1" x14ac:dyDescent="0.25">
      <c r="A116" t="s">
        <v>646</v>
      </c>
    </row>
    <row r="117" spans="1:1" x14ac:dyDescent="0.25">
      <c r="A117" t="s">
        <v>647</v>
      </c>
    </row>
    <row r="118" spans="1:1" x14ac:dyDescent="0.25">
      <c r="A118" t="s">
        <v>648</v>
      </c>
    </row>
    <row r="119" spans="1:1" x14ac:dyDescent="0.25">
      <c r="A119" t="s">
        <v>649</v>
      </c>
    </row>
    <row r="120" spans="1:1" x14ac:dyDescent="0.25">
      <c r="A120" t="s">
        <v>650</v>
      </c>
    </row>
    <row r="121" spans="1:1" x14ac:dyDescent="0.25">
      <c r="A121" t="s">
        <v>651</v>
      </c>
    </row>
    <row r="122" spans="1:1" x14ac:dyDescent="0.25">
      <c r="A122" t="s">
        <v>652</v>
      </c>
    </row>
    <row r="123" spans="1:1" x14ac:dyDescent="0.25">
      <c r="A123" t="s">
        <v>26</v>
      </c>
    </row>
    <row r="124" spans="1:1" x14ac:dyDescent="0.25">
      <c r="A124" t="s">
        <v>27</v>
      </c>
    </row>
    <row r="125" spans="1:1" x14ac:dyDescent="0.25">
      <c r="A125" t="s">
        <v>653</v>
      </c>
    </row>
    <row r="126" spans="1:1" x14ac:dyDescent="0.25">
      <c r="A126" t="s">
        <v>654</v>
      </c>
    </row>
    <row r="127" spans="1:1" x14ac:dyDescent="0.25">
      <c r="A127" t="s">
        <v>655</v>
      </c>
    </row>
    <row r="128" spans="1:1" x14ac:dyDescent="0.25">
      <c r="A128" t="s">
        <v>656</v>
      </c>
    </row>
    <row r="129" spans="1:1" x14ac:dyDescent="0.25">
      <c r="A129" t="s">
        <v>657</v>
      </c>
    </row>
    <row r="130" spans="1:1" x14ac:dyDescent="0.25">
      <c r="A130" t="s">
        <v>658</v>
      </c>
    </row>
    <row r="131" spans="1:1" x14ac:dyDescent="0.25">
      <c r="A131" t="s">
        <v>659</v>
      </c>
    </row>
    <row r="132" spans="1:1" x14ac:dyDescent="0.25">
      <c r="A132" t="s">
        <v>660</v>
      </c>
    </row>
    <row r="133" spans="1:1" x14ac:dyDescent="0.25">
      <c r="A133" t="s">
        <v>652</v>
      </c>
    </row>
    <row r="134" spans="1:1" x14ac:dyDescent="0.25">
      <c r="A134" t="s">
        <v>26</v>
      </c>
    </row>
    <row r="135" spans="1:1" x14ac:dyDescent="0.25">
      <c r="A135" t="s">
        <v>27</v>
      </c>
    </row>
    <row r="136" spans="1:1" x14ac:dyDescent="0.25">
      <c r="A136" t="s">
        <v>661</v>
      </c>
    </row>
    <row r="137" spans="1:1" x14ac:dyDescent="0.25">
      <c r="A137" t="s">
        <v>662</v>
      </c>
    </row>
    <row r="138" spans="1:1" x14ac:dyDescent="0.25">
      <c r="A138" t="s">
        <v>663</v>
      </c>
    </row>
    <row r="139" spans="1:1" x14ac:dyDescent="0.25">
      <c r="A139" t="s">
        <v>664</v>
      </c>
    </row>
    <row r="140" spans="1:1" x14ac:dyDescent="0.25">
      <c r="A140" t="s">
        <v>665</v>
      </c>
    </row>
    <row r="141" spans="1:1" x14ac:dyDescent="0.25">
      <c r="A141" t="s">
        <v>666</v>
      </c>
    </row>
    <row r="142" spans="1:1" x14ac:dyDescent="0.25">
      <c r="A142" t="s">
        <v>667</v>
      </c>
    </row>
    <row r="143" spans="1:1" x14ac:dyDescent="0.25">
      <c r="A143" t="s">
        <v>668</v>
      </c>
    </row>
    <row r="144" spans="1:1" x14ac:dyDescent="0.25">
      <c r="A144" t="s">
        <v>669</v>
      </c>
    </row>
    <row r="145" spans="1:1" x14ac:dyDescent="0.25">
      <c r="A145" t="s">
        <v>670</v>
      </c>
    </row>
    <row r="146" spans="1:1" x14ac:dyDescent="0.25">
      <c r="A146" t="s">
        <v>671</v>
      </c>
    </row>
    <row r="147" spans="1:1" x14ac:dyDescent="0.25">
      <c r="A147" t="s">
        <v>432</v>
      </c>
    </row>
    <row r="148" spans="1:1" x14ac:dyDescent="0.25">
      <c r="A148" t="s">
        <v>672</v>
      </c>
    </row>
    <row r="149" spans="1:1" x14ac:dyDescent="0.25">
      <c r="A149" t="s">
        <v>673</v>
      </c>
    </row>
    <row r="150" spans="1:1" x14ac:dyDescent="0.25">
      <c r="A150" t="s">
        <v>674</v>
      </c>
    </row>
    <row r="151" spans="1:1" x14ac:dyDescent="0.25">
      <c r="A151" t="s">
        <v>675</v>
      </c>
    </row>
    <row r="156" spans="1:1" x14ac:dyDescent="0.25">
      <c r="A156">
        <v>1</v>
      </c>
    </row>
    <row r="157" spans="1:1" x14ac:dyDescent="0.25">
      <c r="A157" t="s">
        <v>338</v>
      </c>
    </row>
    <row r="158" spans="1:1" x14ac:dyDescent="0.25">
      <c r="A158" t="s">
        <v>339</v>
      </c>
    </row>
    <row r="159" spans="1:1" x14ac:dyDescent="0.25">
      <c r="A159" t="s">
        <v>340</v>
      </c>
    </row>
    <row r="160" spans="1:1" x14ac:dyDescent="0.25">
      <c r="A160" t="s">
        <v>341</v>
      </c>
    </row>
    <row r="161" spans="1:1" x14ac:dyDescent="0.25">
      <c r="A161" t="s">
        <v>342</v>
      </c>
    </row>
    <row r="162" spans="1:1" x14ac:dyDescent="0.25">
      <c r="A162" t="s">
        <v>343</v>
      </c>
    </row>
    <row r="163" spans="1:1" x14ac:dyDescent="0.25">
      <c r="A163" t="s">
        <v>344</v>
      </c>
    </row>
    <row r="164" spans="1:1" x14ac:dyDescent="0.25">
      <c r="A164" t="s">
        <v>345</v>
      </c>
    </row>
    <row r="165" spans="1:1" x14ac:dyDescent="0.25">
      <c r="A165" t="s">
        <v>346</v>
      </c>
    </row>
    <row r="166" spans="1:1" x14ac:dyDescent="0.25">
      <c r="A166" t="s">
        <v>347</v>
      </c>
    </row>
    <row r="167" spans="1:1" x14ac:dyDescent="0.25">
      <c r="A167" t="s">
        <v>348</v>
      </c>
    </row>
    <row r="168" spans="1:1" x14ac:dyDescent="0.25">
      <c r="A168" t="s">
        <v>349</v>
      </c>
    </row>
    <row r="169" spans="1:1" x14ac:dyDescent="0.25">
      <c r="A169" t="s">
        <v>350</v>
      </c>
    </row>
    <row r="170" spans="1:1" x14ac:dyDescent="0.25">
      <c r="A170" t="s">
        <v>351</v>
      </c>
    </row>
    <row r="171" spans="1:1" x14ac:dyDescent="0.25">
      <c r="A171" t="s">
        <v>352</v>
      </c>
    </row>
    <row r="172" spans="1:1" x14ac:dyDescent="0.25">
      <c r="A172" t="s">
        <v>353</v>
      </c>
    </row>
    <row r="173" spans="1:1" x14ac:dyDescent="0.25">
      <c r="A173" t="s">
        <v>354</v>
      </c>
    </row>
    <row r="174" spans="1:1" x14ac:dyDescent="0.25">
      <c r="A174" t="s">
        <v>355</v>
      </c>
    </row>
    <row r="175" spans="1:1" x14ac:dyDescent="0.25">
      <c r="A175" t="s">
        <v>356</v>
      </c>
    </row>
    <row r="176" spans="1:1" x14ac:dyDescent="0.25">
      <c r="A176" t="s">
        <v>357</v>
      </c>
    </row>
    <row r="177" spans="1:1" x14ac:dyDescent="0.25">
      <c r="A177" t="s">
        <v>358</v>
      </c>
    </row>
    <row r="178" spans="1:1" x14ac:dyDescent="0.25">
      <c r="A178" t="s">
        <v>359</v>
      </c>
    </row>
    <row r="179" spans="1:1" x14ac:dyDescent="0.25">
      <c r="A179" t="s">
        <v>360</v>
      </c>
    </row>
    <row r="180" spans="1:1" x14ac:dyDescent="0.25">
      <c r="A180" t="s">
        <v>361</v>
      </c>
    </row>
    <row r="181" spans="1:1" x14ac:dyDescent="0.25">
      <c r="A181" t="s">
        <v>362</v>
      </c>
    </row>
    <row r="182" spans="1:1" x14ac:dyDescent="0.25">
      <c r="A182" t="s">
        <v>363</v>
      </c>
    </row>
    <row r="183" spans="1:1" x14ac:dyDescent="0.25">
      <c r="A183" t="s">
        <v>364</v>
      </c>
    </row>
    <row r="184" spans="1:1" x14ac:dyDescent="0.25">
      <c r="A184" t="s">
        <v>365</v>
      </c>
    </row>
    <row r="185" spans="1:1" x14ac:dyDescent="0.25">
      <c r="A185" t="s">
        <v>366</v>
      </c>
    </row>
    <row r="186" spans="1:1" x14ac:dyDescent="0.25">
      <c r="A186" t="s">
        <v>367</v>
      </c>
    </row>
    <row r="187" spans="1:1" x14ac:dyDescent="0.25">
      <c r="A187" t="s">
        <v>368</v>
      </c>
    </row>
    <row r="188" spans="1:1" x14ac:dyDescent="0.25">
      <c r="A188" t="s">
        <v>369</v>
      </c>
    </row>
    <row r="189" spans="1:1" x14ac:dyDescent="0.25">
      <c r="A189" t="s">
        <v>370</v>
      </c>
    </row>
    <row r="190" spans="1:1" x14ac:dyDescent="0.25">
      <c r="A190" t="s">
        <v>371</v>
      </c>
    </row>
    <row r="191" spans="1:1" x14ac:dyDescent="0.25">
      <c r="A191" t="s">
        <v>372</v>
      </c>
    </row>
    <row r="192" spans="1:1" x14ac:dyDescent="0.25">
      <c r="A192" t="s">
        <v>373</v>
      </c>
    </row>
    <row r="193" spans="1:1" x14ac:dyDescent="0.25">
      <c r="A193" t="s">
        <v>374</v>
      </c>
    </row>
    <row r="194" spans="1:1" x14ac:dyDescent="0.25">
      <c r="A194" t="s">
        <v>375</v>
      </c>
    </row>
    <row r="195" spans="1:1" x14ac:dyDescent="0.25">
      <c r="A195" t="s">
        <v>376</v>
      </c>
    </row>
    <row r="196" spans="1:1" x14ac:dyDescent="0.25">
      <c r="A196" t="s">
        <v>377</v>
      </c>
    </row>
    <row r="197" spans="1:1" x14ac:dyDescent="0.25">
      <c r="A197" t="s">
        <v>378</v>
      </c>
    </row>
    <row r="198" spans="1:1" x14ac:dyDescent="0.25">
      <c r="A198" t="s">
        <v>379</v>
      </c>
    </row>
    <row r="199" spans="1:1" x14ac:dyDescent="0.25">
      <c r="A199" t="s">
        <v>380</v>
      </c>
    </row>
    <row r="200" spans="1:1" x14ac:dyDescent="0.25">
      <c r="A200" t="s">
        <v>381</v>
      </c>
    </row>
    <row r="201" spans="1:1" x14ac:dyDescent="0.25">
      <c r="A201" t="s">
        <v>382</v>
      </c>
    </row>
    <row r="202" spans="1:1" x14ac:dyDescent="0.25">
      <c r="A202" t="s">
        <v>383</v>
      </c>
    </row>
    <row r="203" spans="1:1" x14ac:dyDescent="0.25">
      <c r="A203" t="s">
        <v>384</v>
      </c>
    </row>
    <row r="204" spans="1:1" x14ac:dyDescent="0.25">
      <c r="A204" t="s">
        <v>385</v>
      </c>
    </row>
    <row r="205" spans="1:1" x14ac:dyDescent="0.25">
      <c r="A205" t="s">
        <v>386</v>
      </c>
    </row>
    <row r="206" spans="1:1" x14ac:dyDescent="0.25">
      <c r="A206" t="s">
        <v>387</v>
      </c>
    </row>
    <row r="207" spans="1:1" x14ac:dyDescent="0.25">
      <c r="A207" t="s">
        <v>388</v>
      </c>
    </row>
    <row r="208" spans="1:1" x14ac:dyDescent="0.25">
      <c r="A208" t="s">
        <v>389</v>
      </c>
    </row>
    <row r="209" spans="1:1" x14ac:dyDescent="0.25">
      <c r="A209" t="s">
        <v>390</v>
      </c>
    </row>
    <row r="210" spans="1:1" x14ac:dyDescent="0.25">
      <c r="A210" t="s">
        <v>391</v>
      </c>
    </row>
    <row r="211" spans="1:1" x14ac:dyDescent="0.25">
      <c r="A211" t="s">
        <v>392</v>
      </c>
    </row>
    <row r="212" spans="1:1" x14ac:dyDescent="0.25">
      <c r="A212" t="s">
        <v>393</v>
      </c>
    </row>
    <row r="213" spans="1:1" x14ac:dyDescent="0.25">
      <c r="A213" t="s">
        <v>395</v>
      </c>
    </row>
    <row r="214" spans="1:1" x14ac:dyDescent="0.25">
      <c r="A214" t="s">
        <v>396</v>
      </c>
    </row>
    <row r="215" spans="1:1" x14ac:dyDescent="0.25">
      <c r="A215" t="s">
        <v>397</v>
      </c>
    </row>
    <row r="216" spans="1:1" x14ac:dyDescent="0.25">
      <c r="A216" t="s">
        <v>398</v>
      </c>
    </row>
    <row r="217" spans="1:1" x14ac:dyDescent="0.25">
      <c r="A217" t="s">
        <v>399</v>
      </c>
    </row>
    <row r="218" spans="1:1" x14ac:dyDescent="0.25">
      <c r="A218" t="s">
        <v>400</v>
      </c>
    </row>
    <row r="219" spans="1:1" x14ac:dyDescent="0.25">
      <c r="A219" t="s">
        <v>401</v>
      </c>
    </row>
    <row r="220" spans="1:1" x14ac:dyDescent="0.25">
      <c r="A220" t="s">
        <v>402</v>
      </c>
    </row>
    <row r="221" spans="1:1" x14ac:dyDescent="0.25">
      <c r="A221" t="s">
        <v>403</v>
      </c>
    </row>
    <row r="222" spans="1:1" x14ac:dyDescent="0.25">
      <c r="A222" t="s">
        <v>404</v>
      </c>
    </row>
    <row r="223" spans="1:1" x14ac:dyDescent="0.25">
      <c r="A223" t="s">
        <v>405</v>
      </c>
    </row>
    <row r="224" spans="1:1" x14ac:dyDescent="0.25">
      <c r="A224" t="s">
        <v>406</v>
      </c>
    </row>
    <row r="225" spans="1:1" x14ac:dyDescent="0.25">
      <c r="A225" t="s">
        <v>407</v>
      </c>
    </row>
    <row r="226" spans="1:1" x14ac:dyDescent="0.25">
      <c r="A226" t="s">
        <v>408</v>
      </c>
    </row>
    <row r="227" spans="1:1" x14ac:dyDescent="0.25">
      <c r="A227" t="s">
        <v>409</v>
      </c>
    </row>
    <row r="228" spans="1:1" x14ac:dyDescent="0.25">
      <c r="A228" t="s">
        <v>410</v>
      </c>
    </row>
    <row r="229" spans="1:1" x14ac:dyDescent="0.25">
      <c r="A229" t="s">
        <v>411</v>
      </c>
    </row>
    <row r="230" spans="1:1" x14ac:dyDescent="0.25">
      <c r="A230" t="s">
        <v>412</v>
      </c>
    </row>
    <row r="231" spans="1:1" x14ac:dyDescent="0.25">
      <c r="A231" t="s">
        <v>413</v>
      </c>
    </row>
    <row r="232" spans="1:1" x14ac:dyDescent="0.25">
      <c r="A232" t="s">
        <v>414</v>
      </c>
    </row>
    <row r="233" spans="1:1" x14ac:dyDescent="0.25">
      <c r="A233" t="s">
        <v>415</v>
      </c>
    </row>
    <row r="234" spans="1:1" x14ac:dyDescent="0.25">
      <c r="A234" t="s">
        <v>416</v>
      </c>
    </row>
    <row r="235" spans="1:1" x14ac:dyDescent="0.25">
      <c r="A235" t="s">
        <v>417</v>
      </c>
    </row>
    <row r="236" spans="1:1" x14ac:dyDescent="0.25">
      <c r="A236" t="s">
        <v>418</v>
      </c>
    </row>
    <row r="237" spans="1:1" x14ac:dyDescent="0.25">
      <c r="A237" t="s">
        <v>419</v>
      </c>
    </row>
    <row r="238" spans="1:1" x14ac:dyDescent="0.25">
      <c r="A238" t="s">
        <v>420</v>
      </c>
    </row>
    <row r="239" spans="1:1" x14ac:dyDescent="0.25">
      <c r="A239" t="s">
        <v>421</v>
      </c>
    </row>
    <row r="240" spans="1:1" x14ac:dyDescent="0.25">
      <c r="A240" t="s">
        <v>422</v>
      </c>
    </row>
    <row r="241" spans="1:1" x14ac:dyDescent="0.25">
      <c r="A241" t="s">
        <v>423</v>
      </c>
    </row>
    <row r="242" spans="1:1" x14ac:dyDescent="0.25">
      <c r="A242" t="s">
        <v>424</v>
      </c>
    </row>
    <row r="243" spans="1:1" x14ac:dyDescent="0.25">
      <c r="A243" t="s">
        <v>425</v>
      </c>
    </row>
    <row r="244" spans="1:1" x14ac:dyDescent="0.25">
      <c r="A244" t="s">
        <v>426</v>
      </c>
    </row>
    <row r="245" spans="1:1" x14ac:dyDescent="0.25">
      <c r="A245" t="s">
        <v>427</v>
      </c>
    </row>
    <row r="246" spans="1:1" x14ac:dyDescent="0.25">
      <c r="A246" t="s">
        <v>428</v>
      </c>
    </row>
    <row r="247" spans="1:1" x14ac:dyDescent="0.25">
      <c r="A247" t="s">
        <v>429</v>
      </c>
    </row>
    <row r="248" spans="1:1" x14ac:dyDescent="0.25">
      <c r="A248" t="s">
        <v>430</v>
      </c>
    </row>
    <row r="249" spans="1:1" x14ac:dyDescent="0.25">
      <c r="A249">
        <v>4</v>
      </c>
    </row>
    <row r="250" spans="1:1" x14ac:dyDescent="0.25">
      <c r="A250" t="s">
        <v>431</v>
      </c>
    </row>
    <row r="251" spans="1:1" x14ac:dyDescent="0.25">
      <c r="A251" t="s">
        <v>432</v>
      </c>
    </row>
    <row r="252" spans="1:1" x14ac:dyDescent="0.25">
      <c r="A252" t="s">
        <v>433</v>
      </c>
    </row>
    <row r="253" spans="1:1" x14ac:dyDescent="0.25">
      <c r="A253" t="s">
        <v>434</v>
      </c>
    </row>
    <row r="254" spans="1:1" x14ac:dyDescent="0.25">
      <c r="A254" t="s">
        <v>435</v>
      </c>
    </row>
    <row r="255" spans="1:1" x14ac:dyDescent="0.25">
      <c r="A255" t="s">
        <v>436</v>
      </c>
    </row>
    <row r="256" spans="1:1" x14ac:dyDescent="0.25">
      <c r="A256" t="s">
        <v>437</v>
      </c>
    </row>
    <row r="257" spans="1:1" x14ac:dyDescent="0.25">
      <c r="A257" t="s">
        <v>438</v>
      </c>
    </row>
    <row r="258" spans="1:1" x14ac:dyDescent="0.25">
      <c r="A258" t="s">
        <v>439</v>
      </c>
    </row>
    <row r="259" spans="1:1" x14ac:dyDescent="0.25">
      <c r="A259" t="s">
        <v>440</v>
      </c>
    </row>
    <row r="260" spans="1:1" x14ac:dyDescent="0.25">
      <c r="A260" t="s">
        <v>441</v>
      </c>
    </row>
    <row r="261" spans="1:1" x14ac:dyDescent="0.25">
      <c r="A261" t="s">
        <v>442</v>
      </c>
    </row>
    <row r="262" spans="1:1" x14ac:dyDescent="0.25">
      <c r="A262" t="s">
        <v>443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492C-1BA6-4923-81C6-21C1AB0108F9}">
  <dimension ref="A1:E998"/>
  <sheetViews>
    <sheetView topLeftCell="A14" workbookViewId="0">
      <selection activeCell="B26" sqref="B26"/>
    </sheetView>
  </sheetViews>
  <sheetFormatPr defaultRowHeight="15" x14ac:dyDescent="0.25"/>
  <cols>
    <col min="1" max="1" width="34.5703125" customWidth="1"/>
    <col min="2" max="2" width="71.5703125" customWidth="1"/>
    <col min="3" max="6" width="34.5703125" customWidth="1"/>
  </cols>
  <sheetData>
    <row r="1" spans="1:5" ht="21.75" thickBot="1" x14ac:dyDescent="0.3">
      <c r="A1" s="210" t="s">
        <v>752</v>
      </c>
      <c r="C1" s="214"/>
      <c r="D1" s="211"/>
      <c r="E1" s="211"/>
    </row>
    <row r="2" spans="1:5" ht="15.75" thickBot="1" x14ac:dyDescent="0.3">
      <c r="A2" s="212"/>
      <c r="B2" s="213"/>
      <c r="C2" s="214"/>
      <c r="D2" s="214"/>
      <c r="E2" s="214"/>
    </row>
    <row r="3" spans="1:5" ht="19.5" thickBot="1" x14ac:dyDescent="0.35">
      <c r="A3" s="215" t="s">
        <v>753</v>
      </c>
      <c r="B3" s="216"/>
      <c r="C3" s="214"/>
      <c r="D3" s="214"/>
      <c r="E3" s="214"/>
    </row>
    <row r="4" spans="1:5" ht="19.5" thickBot="1" x14ac:dyDescent="0.35">
      <c r="A4" s="215" t="s">
        <v>754</v>
      </c>
      <c r="B4" s="217"/>
      <c r="C4" s="214"/>
      <c r="D4" s="214"/>
      <c r="E4" s="214"/>
    </row>
    <row r="5" spans="1:5" ht="19.5" thickBot="1" x14ac:dyDescent="0.35">
      <c r="A5" s="215" t="s">
        <v>755</v>
      </c>
      <c r="B5" s="216"/>
      <c r="C5" s="214"/>
      <c r="D5" s="214"/>
      <c r="E5" s="214"/>
    </row>
    <row r="6" spans="1:5" ht="19.5" thickBot="1" x14ac:dyDescent="0.35">
      <c r="A6" s="215" t="s">
        <v>756</v>
      </c>
      <c r="B6" s="216"/>
      <c r="C6" s="214"/>
      <c r="D6" s="214"/>
      <c r="E6" s="214"/>
    </row>
    <row r="7" spans="1:5" ht="19.5" thickBot="1" x14ac:dyDescent="0.35">
      <c r="A7" s="215" t="s">
        <v>757</v>
      </c>
      <c r="B7" s="216"/>
      <c r="D7" s="214"/>
      <c r="E7" s="214"/>
    </row>
    <row r="8" spans="1:5" ht="19.5" thickBot="1" x14ac:dyDescent="0.35">
      <c r="A8" s="215" t="s">
        <v>758</v>
      </c>
      <c r="B8" s="216"/>
      <c r="C8" s="214"/>
      <c r="D8" s="214"/>
      <c r="E8" s="214"/>
    </row>
    <row r="9" spans="1:5" ht="19.5" thickBot="1" x14ac:dyDescent="0.35">
      <c r="A9" s="215" t="s">
        <v>759</v>
      </c>
      <c r="B9" s="216"/>
      <c r="C9" s="214"/>
      <c r="D9" s="214"/>
      <c r="E9" s="214"/>
    </row>
    <row r="10" spans="1:5" ht="19.5" thickBot="1" x14ac:dyDescent="0.35">
      <c r="A10" s="215" t="s">
        <v>760</v>
      </c>
      <c r="B10" s="216"/>
      <c r="C10" s="214"/>
      <c r="D10" s="214"/>
      <c r="E10" s="214"/>
    </row>
    <row r="11" spans="1:5" ht="15.75" thickBot="1" x14ac:dyDescent="0.3">
      <c r="A11" s="218"/>
      <c r="B11" s="218"/>
      <c r="C11" s="218"/>
      <c r="D11" s="218"/>
      <c r="E11" s="218"/>
    </row>
    <row r="12" spans="1:5" ht="21.75" thickBot="1" x14ac:dyDescent="0.4">
      <c r="A12" s="219" t="s">
        <v>761</v>
      </c>
      <c r="B12" s="220" t="s">
        <v>291</v>
      </c>
      <c r="C12" s="220" t="s">
        <v>783</v>
      </c>
      <c r="D12" s="220" t="s">
        <v>762</v>
      </c>
      <c r="E12" s="220" t="s">
        <v>127</v>
      </c>
    </row>
    <row r="13" spans="1:5" ht="38.25" thickBot="1" x14ac:dyDescent="0.3">
      <c r="A13" s="221">
        <v>1</v>
      </c>
      <c r="B13" s="222" t="s">
        <v>763</v>
      </c>
      <c r="C13" s="223"/>
      <c r="D13" s="224">
        <f>IF(C13="Yes",1,0)</f>
        <v>0</v>
      </c>
      <c r="E13" s="216"/>
    </row>
    <row r="14" spans="1:5" ht="57" thickBot="1" x14ac:dyDescent="0.3">
      <c r="A14" s="221">
        <v>2</v>
      </c>
      <c r="B14" s="225" t="s">
        <v>764</v>
      </c>
      <c r="C14" s="223"/>
      <c r="D14" s="224">
        <f t="shared" ref="D14:D26" si="0">IF(C14="Yes",1,0)</f>
        <v>0</v>
      </c>
      <c r="E14" s="216"/>
    </row>
    <row r="15" spans="1:5" ht="57" thickBot="1" x14ac:dyDescent="0.3">
      <c r="A15" s="221">
        <v>3</v>
      </c>
      <c r="B15" s="222" t="s">
        <v>765</v>
      </c>
      <c r="C15" s="223"/>
      <c r="D15" s="224">
        <f t="shared" si="0"/>
        <v>0</v>
      </c>
      <c r="E15" s="216"/>
    </row>
    <row r="16" spans="1:5" ht="113.25" thickBot="1" x14ac:dyDescent="0.3">
      <c r="A16" s="221">
        <v>4</v>
      </c>
      <c r="B16" s="222" t="s">
        <v>766</v>
      </c>
      <c r="C16" s="223"/>
      <c r="D16" s="224">
        <f t="shared" si="0"/>
        <v>0</v>
      </c>
      <c r="E16" s="216"/>
    </row>
    <row r="17" spans="1:5" ht="38.25" thickBot="1" x14ac:dyDescent="0.3">
      <c r="A17" s="221">
        <v>5</v>
      </c>
      <c r="B17" s="222" t="s">
        <v>767</v>
      </c>
      <c r="C17" s="223"/>
      <c r="D17" s="224">
        <f t="shared" si="0"/>
        <v>0</v>
      </c>
      <c r="E17" s="216"/>
    </row>
    <row r="18" spans="1:5" ht="75.75" thickBot="1" x14ac:dyDescent="0.3">
      <c r="A18" s="221">
        <v>6</v>
      </c>
      <c r="B18" s="222" t="s">
        <v>768</v>
      </c>
      <c r="C18" s="223"/>
      <c r="D18" s="224">
        <f t="shared" si="0"/>
        <v>0</v>
      </c>
      <c r="E18" s="216"/>
    </row>
    <row r="19" spans="1:5" ht="75.75" thickBot="1" x14ac:dyDescent="0.3">
      <c r="A19" s="221">
        <v>7</v>
      </c>
      <c r="B19" s="222" t="s">
        <v>769</v>
      </c>
      <c r="C19" s="223"/>
      <c r="D19" s="224">
        <f t="shared" si="0"/>
        <v>0</v>
      </c>
      <c r="E19" s="216"/>
    </row>
    <row r="20" spans="1:5" ht="57" thickBot="1" x14ac:dyDescent="0.3">
      <c r="A20" s="221">
        <v>8</v>
      </c>
      <c r="B20" s="222" t="s">
        <v>770</v>
      </c>
      <c r="C20" s="223"/>
      <c r="D20" s="224">
        <f>IF(C20="Yes",1,0)</f>
        <v>0</v>
      </c>
      <c r="E20" s="216"/>
    </row>
    <row r="21" spans="1:5" ht="38.25" thickBot="1" x14ac:dyDescent="0.3">
      <c r="A21" s="221">
        <v>9</v>
      </c>
      <c r="B21" s="222" t="s">
        <v>771</v>
      </c>
      <c r="C21" s="223"/>
      <c r="D21" s="224">
        <f t="shared" si="0"/>
        <v>0</v>
      </c>
      <c r="E21" s="216"/>
    </row>
    <row r="22" spans="1:5" ht="38.25" thickBot="1" x14ac:dyDescent="0.3">
      <c r="A22" s="221">
        <v>10</v>
      </c>
      <c r="B22" s="222" t="s">
        <v>772</v>
      </c>
      <c r="C22" s="223"/>
      <c r="D22" s="224">
        <f t="shared" si="0"/>
        <v>0</v>
      </c>
      <c r="E22" s="216"/>
    </row>
    <row r="23" spans="1:5" ht="38.25" thickBot="1" x14ac:dyDescent="0.3">
      <c r="A23" s="221">
        <v>11</v>
      </c>
      <c r="B23" s="222" t="s">
        <v>773</v>
      </c>
      <c r="C23" s="223"/>
      <c r="D23" s="224">
        <f t="shared" si="0"/>
        <v>0</v>
      </c>
      <c r="E23" s="216"/>
    </row>
    <row r="24" spans="1:5" ht="57" thickBot="1" x14ac:dyDescent="0.3">
      <c r="A24" s="221">
        <v>12</v>
      </c>
      <c r="B24" s="225" t="s">
        <v>774</v>
      </c>
      <c r="C24" s="223"/>
      <c r="D24" s="224">
        <f t="shared" si="0"/>
        <v>0</v>
      </c>
      <c r="E24" s="216"/>
    </row>
    <row r="25" spans="1:5" ht="38.25" thickBot="1" x14ac:dyDescent="0.3">
      <c r="A25" s="221">
        <v>13</v>
      </c>
      <c r="B25" s="222" t="s">
        <v>775</v>
      </c>
      <c r="C25" s="223"/>
      <c r="D25" s="224">
        <f t="shared" si="0"/>
        <v>0</v>
      </c>
      <c r="E25" s="216"/>
    </row>
    <row r="26" spans="1:5" ht="38.25" thickBot="1" x14ac:dyDescent="0.3">
      <c r="A26" s="221">
        <v>14</v>
      </c>
      <c r="B26" s="222" t="s">
        <v>776</v>
      </c>
      <c r="C26" s="223"/>
      <c r="D26" s="224">
        <f t="shared" si="0"/>
        <v>0</v>
      </c>
      <c r="E26" s="216"/>
    </row>
    <row r="27" spans="1:5" ht="15.75" thickBot="1" x14ac:dyDescent="0.3">
      <c r="A27" s="214"/>
      <c r="B27" s="214"/>
      <c r="C27" s="226"/>
      <c r="D27" s="227"/>
      <c r="E27" s="214"/>
    </row>
    <row r="28" spans="1:5" ht="19.5" thickBot="1" x14ac:dyDescent="0.35">
      <c r="A28" s="214"/>
      <c r="B28" s="214"/>
      <c r="C28" s="228" t="s">
        <v>777</v>
      </c>
      <c r="D28" s="229">
        <f>SUM(D13:D26)</f>
        <v>0</v>
      </c>
      <c r="E28" s="214"/>
    </row>
    <row r="29" spans="1:5" x14ac:dyDescent="0.25">
      <c r="A29" s="214"/>
      <c r="B29" s="214"/>
      <c r="C29" s="214"/>
      <c r="D29" s="214"/>
      <c r="E29" s="214"/>
    </row>
    <row r="30" spans="1:5" ht="15.75" thickBot="1" x14ac:dyDescent="0.3">
      <c r="A30" s="214"/>
      <c r="B30" s="214"/>
      <c r="C30" s="230" t="s">
        <v>778</v>
      </c>
      <c r="D30" s="218"/>
      <c r="E30" s="214"/>
    </row>
    <row r="31" spans="1:5" ht="17.25" x14ac:dyDescent="0.3">
      <c r="A31" s="214"/>
      <c r="B31" s="231"/>
      <c r="C31" s="232" t="s">
        <v>155</v>
      </c>
      <c r="D31" s="233" t="s">
        <v>779</v>
      </c>
      <c r="E31" s="214"/>
    </row>
    <row r="32" spans="1:5" ht="17.25" x14ac:dyDescent="0.3">
      <c r="A32" s="214"/>
      <c r="B32" s="231"/>
      <c r="C32" s="234" t="s">
        <v>780</v>
      </c>
      <c r="D32" s="233" t="s">
        <v>781</v>
      </c>
      <c r="E32" s="214"/>
    </row>
    <row r="33" spans="1:5" ht="18" thickBot="1" x14ac:dyDescent="0.35">
      <c r="A33" s="214"/>
      <c r="B33" s="231"/>
      <c r="C33" s="235" t="s">
        <v>175</v>
      </c>
      <c r="D33" s="236" t="s">
        <v>782</v>
      </c>
      <c r="E33" s="214"/>
    </row>
    <row r="34" spans="1:5" x14ac:dyDescent="0.25">
      <c r="A34" s="214"/>
      <c r="B34" s="214"/>
      <c r="C34" s="214"/>
      <c r="D34" s="214"/>
      <c r="E34" s="214"/>
    </row>
    <row r="35" spans="1:5" x14ac:dyDescent="0.25">
      <c r="A35" s="214"/>
      <c r="B35" s="214"/>
      <c r="C35" s="214"/>
      <c r="D35" s="214"/>
      <c r="E35" s="214"/>
    </row>
    <row r="36" spans="1:5" x14ac:dyDescent="0.25">
      <c r="A36" s="214"/>
      <c r="B36" s="214"/>
      <c r="C36" s="214"/>
      <c r="D36" s="214"/>
      <c r="E36" s="214"/>
    </row>
    <row r="37" spans="1:5" x14ac:dyDescent="0.25">
      <c r="A37" s="214"/>
      <c r="B37" s="214"/>
      <c r="C37" s="214"/>
      <c r="D37" s="214"/>
      <c r="E37" s="214"/>
    </row>
    <row r="38" spans="1:5" x14ac:dyDescent="0.25">
      <c r="A38" s="214"/>
      <c r="B38" s="214"/>
      <c r="C38" s="214"/>
      <c r="D38" s="214"/>
      <c r="E38" s="214"/>
    </row>
    <row r="39" spans="1:5" x14ac:dyDescent="0.25">
      <c r="A39" s="214"/>
      <c r="B39" s="214"/>
      <c r="C39" s="214"/>
      <c r="D39" s="214"/>
      <c r="E39" s="214"/>
    </row>
    <row r="40" spans="1:5" x14ac:dyDescent="0.25">
      <c r="A40" s="214"/>
      <c r="B40" s="214"/>
      <c r="C40" s="214"/>
      <c r="D40" s="214"/>
      <c r="E40" s="214"/>
    </row>
    <row r="41" spans="1:5" x14ac:dyDescent="0.25">
      <c r="A41" s="214"/>
      <c r="B41" s="214"/>
      <c r="C41" s="214"/>
      <c r="D41" s="214"/>
      <c r="E41" s="214"/>
    </row>
    <row r="42" spans="1:5" x14ac:dyDescent="0.25">
      <c r="A42" s="214"/>
      <c r="B42" s="214"/>
      <c r="C42" s="214"/>
      <c r="D42" s="214"/>
      <c r="E42" s="214"/>
    </row>
    <row r="43" spans="1:5" x14ac:dyDescent="0.25">
      <c r="A43" s="214"/>
      <c r="B43" s="214"/>
      <c r="C43" s="214"/>
      <c r="D43" s="214"/>
      <c r="E43" s="214"/>
    </row>
    <row r="44" spans="1:5" x14ac:dyDescent="0.25">
      <c r="A44" s="214"/>
      <c r="B44" s="214"/>
      <c r="C44" s="214"/>
      <c r="D44" s="214"/>
      <c r="E44" s="214"/>
    </row>
    <row r="45" spans="1:5" x14ac:dyDescent="0.25">
      <c r="A45" s="214"/>
      <c r="B45" s="214"/>
      <c r="C45" s="214"/>
      <c r="D45" s="214"/>
      <c r="E45" s="214"/>
    </row>
    <row r="46" spans="1:5" x14ac:dyDescent="0.25">
      <c r="A46" s="214"/>
      <c r="B46" s="214"/>
      <c r="C46" s="214"/>
      <c r="D46" s="214"/>
      <c r="E46" s="214"/>
    </row>
    <row r="47" spans="1:5" x14ac:dyDescent="0.25">
      <c r="A47" s="214"/>
      <c r="B47" s="214"/>
      <c r="C47" s="214"/>
      <c r="D47" s="214"/>
      <c r="E47" s="214"/>
    </row>
    <row r="48" spans="1:5" x14ac:dyDescent="0.25">
      <c r="A48" s="214"/>
      <c r="B48" s="214"/>
      <c r="C48" s="214"/>
      <c r="D48" s="214"/>
      <c r="E48" s="214"/>
    </row>
    <row r="49" spans="1:5" x14ac:dyDescent="0.25">
      <c r="A49" s="214"/>
      <c r="B49" s="214"/>
      <c r="C49" s="214"/>
      <c r="D49" s="214"/>
      <c r="E49" s="214"/>
    </row>
    <row r="50" spans="1:5" x14ac:dyDescent="0.25">
      <c r="A50" s="214"/>
      <c r="B50" s="214"/>
      <c r="C50" s="214"/>
      <c r="D50" s="214"/>
      <c r="E50" s="214"/>
    </row>
    <row r="51" spans="1:5" x14ac:dyDescent="0.25">
      <c r="A51" s="214"/>
      <c r="B51" s="214"/>
      <c r="C51" s="214"/>
      <c r="D51" s="214"/>
      <c r="E51" s="214"/>
    </row>
    <row r="52" spans="1:5" x14ac:dyDescent="0.25">
      <c r="A52" s="214"/>
      <c r="B52" s="214"/>
      <c r="C52" s="214"/>
      <c r="D52" s="214"/>
      <c r="E52" s="214"/>
    </row>
    <row r="53" spans="1:5" x14ac:dyDescent="0.25">
      <c r="A53" s="214"/>
      <c r="B53" s="214"/>
      <c r="C53" s="214"/>
      <c r="D53" s="214"/>
      <c r="E53" s="214"/>
    </row>
    <row r="54" spans="1:5" x14ac:dyDescent="0.25">
      <c r="A54" s="214"/>
      <c r="B54" s="214"/>
      <c r="C54" s="214"/>
      <c r="D54" s="214"/>
      <c r="E54" s="214"/>
    </row>
    <row r="55" spans="1:5" x14ac:dyDescent="0.25">
      <c r="A55" s="214"/>
      <c r="B55" s="214"/>
      <c r="C55" s="214"/>
      <c r="D55" s="214"/>
      <c r="E55" s="214"/>
    </row>
    <row r="56" spans="1:5" x14ac:dyDescent="0.25">
      <c r="A56" s="214"/>
      <c r="B56" s="214"/>
      <c r="C56" s="214"/>
      <c r="D56" s="214"/>
      <c r="E56" s="214"/>
    </row>
    <row r="57" spans="1:5" x14ac:dyDescent="0.25">
      <c r="A57" s="214"/>
      <c r="B57" s="214"/>
      <c r="C57" s="214"/>
      <c r="D57" s="214"/>
      <c r="E57" s="214"/>
    </row>
    <row r="58" spans="1:5" x14ac:dyDescent="0.25">
      <c r="A58" s="214"/>
      <c r="B58" s="214"/>
      <c r="C58" s="214"/>
      <c r="D58" s="214"/>
      <c r="E58" s="214"/>
    </row>
    <row r="59" spans="1:5" x14ac:dyDescent="0.25">
      <c r="A59" s="214"/>
      <c r="B59" s="214"/>
      <c r="C59" s="214"/>
      <c r="D59" s="214"/>
      <c r="E59" s="214"/>
    </row>
    <row r="60" spans="1:5" x14ac:dyDescent="0.25">
      <c r="A60" s="214"/>
      <c r="B60" s="214"/>
      <c r="C60" s="214"/>
      <c r="D60" s="214"/>
      <c r="E60" s="214"/>
    </row>
    <row r="61" spans="1:5" x14ac:dyDescent="0.25">
      <c r="A61" s="214"/>
      <c r="B61" s="214"/>
      <c r="C61" s="214"/>
      <c r="D61" s="214"/>
      <c r="E61" s="214"/>
    </row>
    <row r="62" spans="1:5" x14ac:dyDescent="0.25">
      <c r="A62" s="214"/>
      <c r="B62" s="214"/>
      <c r="C62" s="214"/>
      <c r="D62" s="214"/>
      <c r="E62" s="214"/>
    </row>
    <row r="63" spans="1:5" x14ac:dyDescent="0.25">
      <c r="A63" s="214"/>
      <c r="B63" s="214"/>
      <c r="C63" s="214"/>
      <c r="D63" s="214"/>
      <c r="E63" s="214"/>
    </row>
    <row r="64" spans="1:5" x14ac:dyDescent="0.25">
      <c r="A64" s="214"/>
      <c r="B64" s="214"/>
      <c r="C64" s="214"/>
      <c r="D64" s="214"/>
      <c r="E64" s="214"/>
    </row>
    <row r="65" spans="1:5" x14ac:dyDescent="0.25">
      <c r="A65" s="214"/>
      <c r="B65" s="214"/>
      <c r="C65" s="214"/>
      <c r="D65" s="214"/>
      <c r="E65" s="214"/>
    </row>
    <row r="66" spans="1:5" x14ac:dyDescent="0.25">
      <c r="A66" s="214"/>
      <c r="B66" s="214"/>
      <c r="C66" s="214"/>
      <c r="D66" s="214"/>
      <c r="E66" s="214"/>
    </row>
    <row r="67" spans="1:5" x14ac:dyDescent="0.25">
      <c r="A67" s="214"/>
      <c r="B67" s="214"/>
      <c r="C67" s="214"/>
      <c r="D67" s="214"/>
      <c r="E67" s="214"/>
    </row>
    <row r="68" spans="1:5" x14ac:dyDescent="0.25">
      <c r="A68" s="214"/>
      <c r="B68" s="214"/>
      <c r="C68" s="214"/>
      <c r="D68" s="214"/>
      <c r="E68" s="214"/>
    </row>
    <row r="69" spans="1:5" x14ac:dyDescent="0.25">
      <c r="A69" s="214"/>
      <c r="B69" s="214"/>
      <c r="C69" s="214"/>
      <c r="D69" s="214"/>
      <c r="E69" s="214"/>
    </row>
    <row r="70" spans="1:5" x14ac:dyDescent="0.25">
      <c r="A70" s="214"/>
      <c r="B70" s="214"/>
      <c r="C70" s="214"/>
      <c r="D70" s="214"/>
      <c r="E70" s="214"/>
    </row>
    <row r="71" spans="1:5" x14ac:dyDescent="0.25">
      <c r="A71" s="214"/>
      <c r="B71" s="214"/>
      <c r="C71" s="214"/>
      <c r="D71" s="214"/>
      <c r="E71" s="214"/>
    </row>
    <row r="72" spans="1:5" x14ac:dyDescent="0.25">
      <c r="A72" s="214"/>
      <c r="B72" s="214"/>
      <c r="C72" s="214"/>
      <c r="D72" s="214"/>
      <c r="E72" s="214"/>
    </row>
    <row r="73" spans="1:5" x14ac:dyDescent="0.25">
      <c r="A73" s="214"/>
      <c r="B73" s="214"/>
      <c r="C73" s="214"/>
      <c r="D73" s="214"/>
      <c r="E73" s="214"/>
    </row>
    <row r="74" spans="1:5" x14ac:dyDescent="0.25">
      <c r="A74" s="214"/>
      <c r="B74" s="214"/>
      <c r="C74" s="214"/>
      <c r="D74" s="214"/>
      <c r="E74" s="214"/>
    </row>
    <row r="75" spans="1:5" x14ac:dyDescent="0.25">
      <c r="A75" s="214"/>
      <c r="B75" s="214"/>
      <c r="C75" s="214"/>
      <c r="D75" s="214"/>
      <c r="E75" s="214"/>
    </row>
    <row r="76" spans="1:5" x14ac:dyDescent="0.25">
      <c r="A76" s="214"/>
      <c r="B76" s="214"/>
      <c r="C76" s="214"/>
      <c r="D76" s="214"/>
      <c r="E76" s="214"/>
    </row>
    <row r="77" spans="1:5" x14ac:dyDescent="0.25">
      <c r="A77" s="214"/>
      <c r="B77" s="214"/>
      <c r="C77" s="214"/>
      <c r="D77" s="214"/>
      <c r="E77" s="214"/>
    </row>
    <row r="78" spans="1:5" x14ac:dyDescent="0.25">
      <c r="A78" s="214"/>
      <c r="B78" s="214"/>
      <c r="C78" s="214"/>
      <c r="D78" s="214"/>
      <c r="E78" s="214"/>
    </row>
    <row r="79" spans="1:5" x14ac:dyDescent="0.25">
      <c r="A79" s="214"/>
      <c r="B79" s="214"/>
      <c r="C79" s="214"/>
      <c r="D79" s="214"/>
      <c r="E79" s="214"/>
    </row>
    <row r="80" spans="1:5" x14ac:dyDescent="0.25">
      <c r="A80" s="214"/>
      <c r="B80" s="214"/>
      <c r="C80" s="214"/>
      <c r="D80" s="214"/>
      <c r="E80" s="214"/>
    </row>
    <row r="81" spans="1:5" x14ac:dyDescent="0.25">
      <c r="A81" s="214"/>
      <c r="B81" s="214"/>
      <c r="C81" s="214"/>
      <c r="D81" s="214"/>
      <c r="E81" s="214"/>
    </row>
    <row r="82" spans="1:5" x14ac:dyDescent="0.25">
      <c r="A82" s="214"/>
      <c r="B82" s="214"/>
      <c r="C82" s="214"/>
      <c r="D82" s="214"/>
      <c r="E82" s="214"/>
    </row>
    <row r="83" spans="1:5" x14ac:dyDescent="0.25">
      <c r="A83" s="214"/>
      <c r="B83" s="214"/>
      <c r="C83" s="214"/>
      <c r="D83" s="214"/>
      <c r="E83" s="214"/>
    </row>
    <row r="84" spans="1:5" x14ac:dyDescent="0.25">
      <c r="A84" s="214"/>
      <c r="B84" s="214"/>
      <c r="C84" s="214"/>
      <c r="D84" s="214"/>
      <c r="E84" s="214"/>
    </row>
    <row r="85" spans="1:5" x14ac:dyDescent="0.25">
      <c r="A85" s="214"/>
      <c r="B85" s="214"/>
      <c r="C85" s="214"/>
      <c r="D85" s="214"/>
      <c r="E85" s="214"/>
    </row>
    <row r="86" spans="1:5" x14ac:dyDescent="0.25">
      <c r="A86" s="214"/>
      <c r="B86" s="214"/>
      <c r="C86" s="214"/>
      <c r="D86" s="214"/>
      <c r="E86" s="214"/>
    </row>
    <row r="87" spans="1:5" x14ac:dyDescent="0.25">
      <c r="A87" s="214"/>
      <c r="B87" s="214"/>
      <c r="C87" s="214"/>
      <c r="D87" s="214"/>
      <c r="E87" s="214"/>
    </row>
    <row r="88" spans="1:5" x14ac:dyDescent="0.25">
      <c r="A88" s="214"/>
      <c r="B88" s="214"/>
      <c r="C88" s="214"/>
      <c r="D88" s="214"/>
      <c r="E88" s="214"/>
    </row>
    <row r="89" spans="1:5" x14ac:dyDescent="0.25">
      <c r="A89" s="214"/>
      <c r="B89" s="214"/>
      <c r="C89" s="214"/>
      <c r="D89" s="214"/>
      <c r="E89" s="214"/>
    </row>
    <row r="90" spans="1:5" x14ac:dyDescent="0.25">
      <c r="A90" s="214"/>
      <c r="B90" s="214"/>
      <c r="C90" s="214"/>
      <c r="D90" s="214"/>
      <c r="E90" s="214"/>
    </row>
    <row r="91" spans="1:5" x14ac:dyDescent="0.25">
      <c r="A91" s="214"/>
      <c r="B91" s="214"/>
      <c r="C91" s="214"/>
      <c r="D91" s="214"/>
      <c r="E91" s="214"/>
    </row>
    <row r="92" spans="1:5" x14ac:dyDescent="0.25">
      <c r="A92" s="214"/>
      <c r="B92" s="214"/>
      <c r="C92" s="214"/>
      <c r="D92" s="214"/>
      <c r="E92" s="214"/>
    </row>
    <row r="93" spans="1:5" x14ac:dyDescent="0.25">
      <c r="A93" s="214"/>
      <c r="B93" s="214"/>
      <c r="C93" s="214"/>
      <c r="D93" s="214"/>
      <c r="E93" s="214"/>
    </row>
    <row r="94" spans="1:5" x14ac:dyDescent="0.25">
      <c r="A94" s="214"/>
      <c r="B94" s="214"/>
      <c r="C94" s="214"/>
      <c r="D94" s="214"/>
      <c r="E94" s="214"/>
    </row>
    <row r="95" spans="1:5" x14ac:dyDescent="0.25">
      <c r="A95" s="214"/>
      <c r="B95" s="214"/>
      <c r="C95" s="214"/>
      <c r="D95" s="214"/>
      <c r="E95" s="214"/>
    </row>
    <row r="96" spans="1:5" x14ac:dyDescent="0.25">
      <c r="A96" s="214"/>
      <c r="B96" s="214"/>
      <c r="C96" s="214"/>
      <c r="D96" s="214"/>
      <c r="E96" s="214"/>
    </row>
    <row r="97" spans="1:5" x14ac:dyDescent="0.25">
      <c r="A97" s="214"/>
      <c r="B97" s="214"/>
      <c r="C97" s="214"/>
      <c r="D97" s="214"/>
      <c r="E97" s="214"/>
    </row>
    <row r="98" spans="1:5" x14ac:dyDescent="0.25">
      <c r="A98" s="214"/>
      <c r="B98" s="214"/>
      <c r="C98" s="214"/>
      <c r="D98" s="214"/>
      <c r="E98" s="214"/>
    </row>
    <row r="99" spans="1:5" x14ac:dyDescent="0.25">
      <c r="A99" s="214"/>
      <c r="B99" s="214"/>
      <c r="C99" s="214"/>
      <c r="D99" s="214"/>
      <c r="E99" s="214"/>
    </row>
    <row r="100" spans="1:5" x14ac:dyDescent="0.25">
      <c r="A100" s="214"/>
      <c r="B100" s="214"/>
      <c r="C100" s="214"/>
      <c r="D100" s="214"/>
      <c r="E100" s="214"/>
    </row>
    <row r="101" spans="1:5" x14ac:dyDescent="0.25">
      <c r="A101" s="214"/>
      <c r="B101" s="214"/>
      <c r="C101" s="214"/>
      <c r="D101" s="214"/>
      <c r="E101" s="214"/>
    </row>
    <row r="102" spans="1:5" x14ac:dyDescent="0.25">
      <c r="A102" s="214"/>
      <c r="B102" s="214"/>
      <c r="C102" s="214"/>
      <c r="D102" s="214"/>
      <c r="E102" s="214"/>
    </row>
    <row r="103" spans="1:5" x14ac:dyDescent="0.25">
      <c r="A103" s="214"/>
      <c r="B103" s="214"/>
      <c r="C103" s="214"/>
      <c r="D103" s="214"/>
      <c r="E103" s="214"/>
    </row>
    <row r="104" spans="1:5" x14ac:dyDescent="0.25">
      <c r="A104" s="214"/>
      <c r="B104" s="214"/>
      <c r="C104" s="214"/>
      <c r="D104" s="214"/>
      <c r="E104" s="214"/>
    </row>
    <row r="105" spans="1:5" x14ac:dyDescent="0.25">
      <c r="A105" s="214"/>
      <c r="B105" s="214"/>
      <c r="C105" s="214"/>
      <c r="D105" s="214"/>
      <c r="E105" s="214"/>
    </row>
    <row r="106" spans="1:5" x14ac:dyDescent="0.25">
      <c r="A106" s="214"/>
      <c r="B106" s="214"/>
      <c r="C106" s="214"/>
      <c r="D106" s="214"/>
      <c r="E106" s="214"/>
    </row>
    <row r="107" spans="1:5" x14ac:dyDescent="0.25">
      <c r="A107" s="214"/>
      <c r="B107" s="214"/>
      <c r="C107" s="214"/>
      <c r="D107" s="214"/>
      <c r="E107" s="214"/>
    </row>
    <row r="108" spans="1:5" x14ac:dyDescent="0.25">
      <c r="A108" s="214"/>
      <c r="B108" s="214"/>
      <c r="C108" s="214"/>
      <c r="D108" s="214"/>
      <c r="E108" s="214"/>
    </row>
    <row r="109" spans="1:5" x14ac:dyDescent="0.25">
      <c r="A109" s="214"/>
      <c r="B109" s="214"/>
      <c r="C109" s="214"/>
      <c r="D109" s="214"/>
      <c r="E109" s="214"/>
    </row>
    <row r="110" spans="1:5" x14ac:dyDescent="0.25">
      <c r="A110" s="214"/>
      <c r="B110" s="214"/>
      <c r="C110" s="214"/>
      <c r="D110" s="214"/>
      <c r="E110" s="214"/>
    </row>
    <row r="111" spans="1:5" x14ac:dyDescent="0.25">
      <c r="A111" s="214"/>
      <c r="B111" s="214"/>
      <c r="C111" s="214"/>
      <c r="D111" s="214"/>
      <c r="E111" s="214"/>
    </row>
    <row r="112" spans="1:5" x14ac:dyDescent="0.25">
      <c r="A112" s="214"/>
      <c r="B112" s="214"/>
      <c r="C112" s="214"/>
      <c r="D112" s="214"/>
      <c r="E112" s="214"/>
    </row>
    <row r="113" spans="1:5" x14ac:dyDescent="0.25">
      <c r="A113" s="214"/>
      <c r="B113" s="214"/>
      <c r="C113" s="214"/>
      <c r="D113" s="214"/>
      <c r="E113" s="214"/>
    </row>
    <row r="114" spans="1:5" x14ac:dyDescent="0.25">
      <c r="A114" s="214"/>
      <c r="B114" s="214"/>
      <c r="C114" s="214"/>
      <c r="D114" s="214"/>
      <c r="E114" s="214"/>
    </row>
    <row r="115" spans="1:5" x14ac:dyDescent="0.25">
      <c r="A115" s="214"/>
      <c r="B115" s="214"/>
      <c r="C115" s="214"/>
      <c r="D115" s="214"/>
      <c r="E115" s="214"/>
    </row>
    <row r="116" spans="1:5" x14ac:dyDescent="0.25">
      <c r="A116" s="214"/>
      <c r="B116" s="214"/>
      <c r="C116" s="214"/>
      <c r="D116" s="214"/>
      <c r="E116" s="214"/>
    </row>
    <row r="117" spans="1:5" x14ac:dyDescent="0.25">
      <c r="A117" s="214"/>
      <c r="B117" s="214"/>
      <c r="C117" s="214"/>
      <c r="D117" s="214"/>
      <c r="E117" s="214"/>
    </row>
    <row r="118" spans="1:5" x14ac:dyDescent="0.25">
      <c r="A118" s="214"/>
      <c r="B118" s="214"/>
      <c r="C118" s="214"/>
      <c r="D118" s="214"/>
      <c r="E118" s="214"/>
    </row>
    <row r="119" spans="1:5" x14ac:dyDescent="0.25">
      <c r="A119" s="214"/>
      <c r="B119" s="214"/>
      <c r="C119" s="214"/>
      <c r="D119" s="214"/>
      <c r="E119" s="214"/>
    </row>
    <row r="120" spans="1:5" x14ac:dyDescent="0.25">
      <c r="A120" s="214"/>
      <c r="B120" s="214"/>
      <c r="C120" s="214"/>
      <c r="D120" s="214"/>
      <c r="E120" s="214"/>
    </row>
    <row r="121" spans="1:5" x14ac:dyDescent="0.25">
      <c r="A121" s="214"/>
      <c r="B121" s="214"/>
      <c r="C121" s="214"/>
      <c r="D121" s="214"/>
      <c r="E121" s="214"/>
    </row>
    <row r="122" spans="1:5" x14ac:dyDescent="0.25">
      <c r="A122" s="214"/>
      <c r="B122" s="214"/>
      <c r="C122" s="214"/>
      <c r="D122" s="214"/>
      <c r="E122" s="214"/>
    </row>
    <row r="123" spans="1:5" x14ac:dyDescent="0.25">
      <c r="A123" s="214"/>
      <c r="B123" s="214"/>
      <c r="C123" s="214"/>
      <c r="D123" s="214"/>
      <c r="E123" s="214"/>
    </row>
    <row r="124" spans="1:5" x14ac:dyDescent="0.25">
      <c r="A124" s="214"/>
      <c r="B124" s="214"/>
      <c r="C124" s="214"/>
      <c r="D124" s="214"/>
      <c r="E124" s="214"/>
    </row>
    <row r="125" spans="1:5" x14ac:dyDescent="0.25">
      <c r="A125" s="214"/>
      <c r="B125" s="214"/>
      <c r="C125" s="214"/>
      <c r="D125" s="214"/>
      <c r="E125" s="214"/>
    </row>
    <row r="126" spans="1:5" x14ac:dyDescent="0.25">
      <c r="A126" s="214"/>
      <c r="B126" s="214"/>
      <c r="C126" s="214"/>
      <c r="D126" s="214"/>
      <c r="E126" s="214"/>
    </row>
    <row r="127" spans="1:5" x14ac:dyDescent="0.25">
      <c r="A127" s="214"/>
      <c r="B127" s="214"/>
      <c r="C127" s="214"/>
      <c r="D127" s="214"/>
      <c r="E127" s="214"/>
    </row>
    <row r="128" spans="1:5" x14ac:dyDescent="0.25">
      <c r="A128" s="214"/>
      <c r="B128" s="214"/>
      <c r="C128" s="214"/>
      <c r="D128" s="214"/>
      <c r="E128" s="214"/>
    </row>
    <row r="129" spans="1:5" x14ac:dyDescent="0.25">
      <c r="A129" s="214"/>
      <c r="B129" s="214"/>
      <c r="C129" s="214"/>
      <c r="D129" s="214"/>
      <c r="E129" s="214"/>
    </row>
    <row r="130" spans="1:5" x14ac:dyDescent="0.25">
      <c r="A130" s="214"/>
      <c r="B130" s="214"/>
      <c r="C130" s="214"/>
      <c r="D130" s="214"/>
      <c r="E130" s="214"/>
    </row>
    <row r="131" spans="1:5" x14ac:dyDescent="0.25">
      <c r="A131" s="214"/>
      <c r="B131" s="214"/>
      <c r="C131" s="214"/>
      <c r="D131" s="214"/>
      <c r="E131" s="214"/>
    </row>
    <row r="132" spans="1:5" x14ac:dyDescent="0.25">
      <c r="A132" s="214"/>
      <c r="B132" s="214"/>
      <c r="C132" s="214"/>
      <c r="D132" s="214"/>
      <c r="E132" s="214"/>
    </row>
    <row r="133" spans="1:5" x14ac:dyDescent="0.25">
      <c r="A133" s="214"/>
      <c r="B133" s="214"/>
      <c r="C133" s="214"/>
      <c r="D133" s="214"/>
      <c r="E133" s="214"/>
    </row>
    <row r="134" spans="1:5" x14ac:dyDescent="0.25">
      <c r="A134" s="214"/>
      <c r="B134" s="214"/>
      <c r="C134" s="214"/>
      <c r="D134" s="214"/>
      <c r="E134" s="214"/>
    </row>
    <row r="135" spans="1:5" x14ac:dyDescent="0.25">
      <c r="A135" s="214"/>
      <c r="B135" s="214"/>
      <c r="C135" s="214"/>
      <c r="D135" s="214"/>
      <c r="E135" s="214"/>
    </row>
    <row r="136" spans="1:5" x14ac:dyDescent="0.25">
      <c r="A136" s="214"/>
      <c r="B136" s="214"/>
      <c r="C136" s="214"/>
      <c r="D136" s="214"/>
      <c r="E136" s="214"/>
    </row>
    <row r="137" spans="1:5" x14ac:dyDescent="0.25">
      <c r="A137" s="214"/>
      <c r="B137" s="214"/>
      <c r="C137" s="214"/>
      <c r="D137" s="214"/>
      <c r="E137" s="214"/>
    </row>
    <row r="138" spans="1:5" x14ac:dyDescent="0.25">
      <c r="A138" s="214"/>
      <c r="B138" s="214"/>
      <c r="C138" s="214"/>
      <c r="D138" s="214"/>
      <c r="E138" s="214"/>
    </row>
    <row r="139" spans="1:5" x14ac:dyDescent="0.25">
      <c r="A139" s="214"/>
      <c r="B139" s="214"/>
      <c r="C139" s="214"/>
      <c r="D139" s="214"/>
      <c r="E139" s="214"/>
    </row>
    <row r="140" spans="1:5" x14ac:dyDescent="0.25">
      <c r="A140" s="214"/>
      <c r="B140" s="214"/>
      <c r="C140" s="214"/>
      <c r="D140" s="214"/>
      <c r="E140" s="214"/>
    </row>
    <row r="141" spans="1:5" x14ac:dyDescent="0.25">
      <c r="A141" s="214"/>
      <c r="B141" s="214"/>
      <c r="C141" s="214"/>
      <c r="D141" s="214"/>
      <c r="E141" s="214"/>
    </row>
    <row r="142" spans="1:5" x14ac:dyDescent="0.25">
      <c r="A142" s="214"/>
      <c r="B142" s="214"/>
      <c r="C142" s="214"/>
      <c r="D142" s="214"/>
      <c r="E142" s="214"/>
    </row>
    <row r="143" spans="1:5" x14ac:dyDescent="0.25">
      <c r="A143" s="214"/>
      <c r="B143" s="214"/>
      <c r="C143" s="214"/>
      <c r="D143" s="214"/>
      <c r="E143" s="214"/>
    </row>
    <row r="144" spans="1:5" x14ac:dyDescent="0.25">
      <c r="A144" s="214"/>
      <c r="B144" s="214"/>
      <c r="C144" s="214"/>
      <c r="D144" s="214"/>
      <c r="E144" s="214"/>
    </row>
    <row r="145" spans="1:5" x14ac:dyDescent="0.25">
      <c r="A145" s="214"/>
      <c r="B145" s="214"/>
      <c r="C145" s="214"/>
      <c r="D145" s="214"/>
      <c r="E145" s="214"/>
    </row>
    <row r="146" spans="1:5" x14ac:dyDescent="0.25">
      <c r="A146" s="214"/>
      <c r="B146" s="214"/>
      <c r="C146" s="214"/>
      <c r="D146" s="214"/>
      <c r="E146" s="214"/>
    </row>
    <row r="147" spans="1:5" x14ac:dyDescent="0.25">
      <c r="A147" s="214"/>
      <c r="B147" s="214"/>
      <c r="C147" s="214"/>
      <c r="D147" s="214"/>
      <c r="E147" s="214"/>
    </row>
    <row r="148" spans="1:5" x14ac:dyDescent="0.25">
      <c r="A148" s="214"/>
      <c r="B148" s="214"/>
      <c r="C148" s="214"/>
      <c r="D148" s="214"/>
      <c r="E148" s="214"/>
    </row>
    <row r="149" spans="1:5" x14ac:dyDescent="0.25">
      <c r="A149" s="214"/>
      <c r="B149" s="214"/>
      <c r="C149" s="214"/>
      <c r="D149" s="214"/>
      <c r="E149" s="214"/>
    </row>
    <row r="150" spans="1:5" x14ac:dyDescent="0.25">
      <c r="A150" s="214"/>
      <c r="B150" s="214"/>
      <c r="C150" s="214"/>
      <c r="D150" s="214"/>
      <c r="E150" s="214"/>
    </row>
    <row r="151" spans="1:5" x14ac:dyDescent="0.25">
      <c r="A151" s="214"/>
      <c r="B151" s="214"/>
      <c r="C151" s="214"/>
      <c r="D151" s="214"/>
      <c r="E151" s="214"/>
    </row>
    <row r="152" spans="1:5" x14ac:dyDescent="0.25">
      <c r="A152" s="214"/>
      <c r="B152" s="214"/>
      <c r="C152" s="214"/>
      <c r="D152" s="214"/>
      <c r="E152" s="214"/>
    </row>
    <row r="153" spans="1:5" x14ac:dyDescent="0.25">
      <c r="A153" s="214"/>
      <c r="B153" s="214"/>
      <c r="C153" s="214"/>
      <c r="D153" s="214"/>
      <c r="E153" s="214"/>
    </row>
    <row r="154" spans="1:5" x14ac:dyDescent="0.25">
      <c r="A154" s="214"/>
      <c r="B154" s="214"/>
      <c r="C154" s="214"/>
      <c r="D154" s="214"/>
      <c r="E154" s="214"/>
    </row>
    <row r="155" spans="1:5" x14ac:dyDescent="0.25">
      <c r="A155" s="214"/>
      <c r="B155" s="214"/>
      <c r="C155" s="214"/>
      <c r="D155" s="214"/>
      <c r="E155" s="214"/>
    </row>
    <row r="156" spans="1:5" x14ac:dyDescent="0.25">
      <c r="A156" s="214"/>
      <c r="B156" s="214"/>
      <c r="C156" s="214"/>
      <c r="D156" s="214"/>
      <c r="E156" s="214"/>
    </row>
    <row r="157" spans="1:5" x14ac:dyDescent="0.25">
      <c r="A157" s="214"/>
      <c r="B157" s="214"/>
      <c r="C157" s="214"/>
      <c r="D157" s="214"/>
      <c r="E157" s="214"/>
    </row>
    <row r="158" spans="1:5" x14ac:dyDescent="0.25">
      <c r="A158" s="214"/>
      <c r="B158" s="214"/>
      <c r="C158" s="214"/>
      <c r="D158" s="214"/>
      <c r="E158" s="214"/>
    </row>
    <row r="159" spans="1:5" x14ac:dyDescent="0.25">
      <c r="A159" s="214"/>
      <c r="B159" s="214"/>
      <c r="C159" s="214"/>
      <c r="D159" s="214"/>
      <c r="E159" s="214"/>
    </row>
    <row r="160" spans="1:5" x14ac:dyDescent="0.25">
      <c r="A160" s="214"/>
      <c r="B160" s="214"/>
      <c r="C160" s="214"/>
      <c r="D160" s="214"/>
      <c r="E160" s="214"/>
    </row>
    <row r="161" spans="1:5" x14ac:dyDescent="0.25">
      <c r="A161" s="214"/>
      <c r="B161" s="214"/>
      <c r="C161" s="214"/>
      <c r="D161" s="214"/>
      <c r="E161" s="214"/>
    </row>
    <row r="162" spans="1:5" x14ac:dyDescent="0.25">
      <c r="A162" s="214"/>
      <c r="B162" s="214"/>
      <c r="C162" s="214"/>
      <c r="D162" s="214"/>
      <c r="E162" s="214"/>
    </row>
    <row r="163" spans="1:5" x14ac:dyDescent="0.25">
      <c r="A163" s="214"/>
      <c r="B163" s="214"/>
      <c r="C163" s="214"/>
      <c r="D163" s="214"/>
      <c r="E163" s="214"/>
    </row>
    <row r="164" spans="1:5" x14ac:dyDescent="0.25">
      <c r="A164" s="214"/>
      <c r="B164" s="214"/>
      <c r="C164" s="214"/>
      <c r="D164" s="214"/>
      <c r="E164" s="214"/>
    </row>
    <row r="165" spans="1:5" x14ac:dyDescent="0.25">
      <c r="A165" s="214"/>
      <c r="B165" s="214"/>
      <c r="C165" s="214"/>
      <c r="D165" s="214"/>
      <c r="E165" s="214"/>
    </row>
    <row r="166" spans="1:5" x14ac:dyDescent="0.25">
      <c r="A166" s="214"/>
      <c r="B166" s="214"/>
      <c r="C166" s="214"/>
      <c r="D166" s="214"/>
      <c r="E166" s="214"/>
    </row>
    <row r="167" spans="1:5" x14ac:dyDescent="0.25">
      <c r="A167" s="214"/>
      <c r="B167" s="214"/>
      <c r="C167" s="214"/>
      <c r="D167" s="214"/>
      <c r="E167" s="214"/>
    </row>
    <row r="168" spans="1:5" x14ac:dyDescent="0.25">
      <c r="A168" s="214"/>
      <c r="B168" s="214"/>
      <c r="C168" s="214"/>
      <c r="D168" s="214"/>
      <c r="E168" s="214"/>
    </row>
    <row r="169" spans="1:5" x14ac:dyDescent="0.25">
      <c r="A169" s="214"/>
      <c r="B169" s="214"/>
      <c r="C169" s="214"/>
      <c r="D169" s="214"/>
      <c r="E169" s="214"/>
    </row>
    <row r="170" spans="1:5" x14ac:dyDescent="0.25">
      <c r="A170" s="214"/>
      <c r="B170" s="214"/>
      <c r="C170" s="214"/>
      <c r="D170" s="214"/>
      <c r="E170" s="214"/>
    </row>
    <row r="171" spans="1:5" x14ac:dyDescent="0.25">
      <c r="A171" s="214"/>
      <c r="B171" s="214"/>
      <c r="C171" s="214"/>
      <c r="D171" s="214"/>
      <c r="E171" s="214"/>
    </row>
    <row r="172" spans="1:5" x14ac:dyDescent="0.25">
      <c r="A172" s="214"/>
      <c r="B172" s="214"/>
      <c r="C172" s="214"/>
      <c r="D172" s="214"/>
      <c r="E172" s="214"/>
    </row>
    <row r="173" spans="1:5" x14ac:dyDescent="0.25">
      <c r="A173" s="214"/>
      <c r="B173" s="214"/>
      <c r="C173" s="214"/>
      <c r="D173" s="214"/>
      <c r="E173" s="214"/>
    </row>
    <row r="174" spans="1:5" x14ac:dyDescent="0.25">
      <c r="A174" s="214"/>
      <c r="B174" s="214"/>
      <c r="C174" s="214"/>
      <c r="D174" s="214"/>
      <c r="E174" s="214"/>
    </row>
    <row r="175" spans="1:5" x14ac:dyDescent="0.25">
      <c r="A175" s="214"/>
      <c r="B175" s="214"/>
      <c r="C175" s="214"/>
      <c r="D175" s="214"/>
      <c r="E175" s="214"/>
    </row>
    <row r="176" spans="1:5" x14ac:dyDescent="0.25">
      <c r="A176" s="214"/>
      <c r="B176" s="214"/>
      <c r="C176" s="214"/>
      <c r="D176" s="214"/>
      <c r="E176" s="214"/>
    </row>
    <row r="177" spans="1:5" x14ac:dyDescent="0.25">
      <c r="A177" s="214"/>
      <c r="B177" s="214"/>
      <c r="C177" s="214"/>
      <c r="D177" s="214"/>
      <c r="E177" s="214"/>
    </row>
    <row r="178" spans="1:5" x14ac:dyDescent="0.25">
      <c r="A178" s="214"/>
      <c r="B178" s="214"/>
      <c r="C178" s="214"/>
      <c r="D178" s="214"/>
      <c r="E178" s="214"/>
    </row>
    <row r="179" spans="1:5" x14ac:dyDescent="0.25">
      <c r="A179" s="214"/>
      <c r="B179" s="214"/>
      <c r="C179" s="214"/>
      <c r="D179" s="214"/>
      <c r="E179" s="214"/>
    </row>
    <row r="180" spans="1:5" x14ac:dyDescent="0.25">
      <c r="A180" s="214"/>
      <c r="B180" s="214"/>
      <c r="C180" s="214"/>
      <c r="D180" s="214"/>
      <c r="E180" s="214"/>
    </row>
    <row r="181" spans="1:5" x14ac:dyDescent="0.25">
      <c r="A181" s="214"/>
      <c r="B181" s="214"/>
      <c r="C181" s="214"/>
      <c r="D181" s="214"/>
      <c r="E181" s="214"/>
    </row>
    <row r="182" spans="1:5" x14ac:dyDescent="0.25">
      <c r="A182" s="214"/>
      <c r="B182" s="214"/>
      <c r="C182" s="214"/>
      <c r="D182" s="214"/>
      <c r="E182" s="214"/>
    </row>
    <row r="183" spans="1:5" x14ac:dyDescent="0.25">
      <c r="A183" s="214"/>
      <c r="B183" s="214"/>
      <c r="C183" s="214"/>
      <c r="D183" s="214"/>
      <c r="E183" s="214"/>
    </row>
    <row r="184" spans="1:5" x14ac:dyDescent="0.25">
      <c r="A184" s="214"/>
      <c r="B184" s="214"/>
      <c r="C184" s="214"/>
      <c r="D184" s="214"/>
      <c r="E184" s="214"/>
    </row>
    <row r="185" spans="1:5" x14ac:dyDescent="0.25">
      <c r="A185" s="214"/>
      <c r="B185" s="214"/>
      <c r="C185" s="214"/>
      <c r="D185" s="214"/>
      <c r="E185" s="214"/>
    </row>
    <row r="186" spans="1:5" x14ac:dyDescent="0.25">
      <c r="A186" s="214"/>
      <c r="B186" s="214"/>
      <c r="C186" s="214"/>
      <c r="D186" s="214"/>
      <c r="E186" s="214"/>
    </row>
    <row r="187" spans="1:5" x14ac:dyDescent="0.25">
      <c r="A187" s="214"/>
      <c r="B187" s="214"/>
      <c r="C187" s="214"/>
      <c r="D187" s="214"/>
      <c r="E187" s="214"/>
    </row>
    <row r="188" spans="1:5" x14ac:dyDescent="0.25">
      <c r="A188" s="214"/>
      <c r="B188" s="214"/>
      <c r="C188" s="214"/>
      <c r="D188" s="214"/>
      <c r="E188" s="214"/>
    </row>
    <row r="189" spans="1:5" x14ac:dyDescent="0.25">
      <c r="A189" s="214"/>
      <c r="B189" s="214"/>
      <c r="C189" s="214"/>
      <c r="D189" s="214"/>
      <c r="E189" s="214"/>
    </row>
    <row r="190" spans="1:5" x14ac:dyDescent="0.25">
      <c r="A190" s="214"/>
      <c r="B190" s="214"/>
      <c r="C190" s="214"/>
      <c r="D190" s="214"/>
      <c r="E190" s="214"/>
    </row>
    <row r="191" spans="1:5" x14ac:dyDescent="0.25">
      <c r="A191" s="214"/>
      <c r="B191" s="214"/>
      <c r="C191" s="214"/>
      <c r="D191" s="214"/>
      <c r="E191" s="214"/>
    </row>
    <row r="192" spans="1:5" x14ac:dyDescent="0.25">
      <c r="A192" s="214"/>
      <c r="B192" s="214"/>
      <c r="C192" s="214"/>
      <c r="D192" s="214"/>
      <c r="E192" s="214"/>
    </row>
    <row r="193" spans="1:5" x14ac:dyDescent="0.25">
      <c r="A193" s="214"/>
      <c r="B193" s="214"/>
      <c r="C193" s="214"/>
      <c r="D193" s="214"/>
      <c r="E193" s="214"/>
    </row>
    <row r="194" spans="1:5" x14ac:dyDescent="0.25">
      <c r="A194" s="214"/>
      <c r="B194" s="214"/>
      <c r="C194" s="214"/>
      <c r="D194" s="214"/>
      <c r="E194" s="214"/>
    </row>
    <row r="195" spans="1:5" x14ac:dyDescent="0.25">
      <c r="A195" s="214"/>
      <c r="B195" s="214"/>
      <c r="C195" s="214"/>
      <c r="D195" s="214"/>
      <c r="E195" s="214"/>
    </row>
    <row r="196" spans="1:5" x14ac:dyDescent="0.25">
      <c r="A196" s="214"/>
      <c r="B196" s="214"/>
      <c r="C196" s="214"/>
      <c r="D196" s="214"/>
      <c r="E196" s="214"/>
    </row>
    <row r="197" spans="1:5" x14ac:dyDescent="0.25">
      <c r="A197" s="214"/>
      <c r="B197" s="214"/>
      <c r="C197" s="214"/>
      <c r="D197" s="214"/>
      <c r="E197" s="214"/>
    </row>
    <row r="198" spans="1:5" x14ac:dyDescent="0.25">
      <c r="A198" s="214"/>
      <c r="B198" s="214"/>
      <c r="C198" s="214"/>
      <c r="D198" s="214"/>
      <c r="E198" s="214"/>
    </row>
    <row r="199" spans="1:5" x14ac:dyDescent="0.25">
      <c r="A199" s="214"/>
      <c r="B199" s="214"/>
      <c r="C199" s="214"/>
      <c r="D199" s="214"/>
      <c r="E199" s="214"/>
    </row>
    <row r="200" spans="1:5" x14ac:dyDescent="0.25">
      <c r="A200" s="214"/>
      <c r="B200" s="214"/>
      <c r="C200" s="214"/>
      <c r="D200" s="214"/>
      <c r="E200" s="214"/>
    </row>
    <row r="201" spans="1:5" x14ac:dyDescent="0.25">
      <c r="A201" s="214"/>
      <c r="B201" s="214"/>
      <c r="C201" s="214"/>
      <c r="D201" s="214"/>
      <c r="E201" s="214"/>
    </row>
    <row r="202" spans="1:5" x14ac:dyDescent="0.25">
      <c r="A202" s="214"/>
      <c r="B202" s="214"/>
      <c r="C202" s="214"/>
      <c r="D202" s="214"/>
      <c r="E202" s="214"/>
    </row>
    <row r="203" spans="1:5" x14ac:dyDescent="0.25">
      <c r="A203" s="214"/>
      <c r="B203" s="214"/>
      <c r="C203" s="214"/>
      <c r="D203" s="214"/>
      <c r="E203" s="214"/>
    </row>
    <row r="204" spans="1:5" x14ac:dyDescent="0.25">
      <c r="A204" s="214"/>
      <c r="B204" s="214"/>
      <c r="C204" s="214"/>
      <c r="D204" s="214"/>
      <c r="E204" s="214"/>
    </row>
    <row r="205" spans="1:5" x14ac:dyDescent="0.25">
      <c r="A205" s="214"/>
      <c r="B205" s="214"/>
      <c r="C205" s="214"/>
      <c r="D205" s="214"/>
      <c r="E205" s="214"/>
    </row>
    <row r="206" spans="1:5" x14ac:dyDescent="0.25">
      <c r="A206" s="214"/>
      <c r="B206" s="214"/>
      <c r="C206" s="214"/>
      <c r="D206" s="214"/>
      <c r="E206" s="214"/>
    </row>
    <row r="207" spans="1:5" x14ac:dyDescent="0.25">
      <c r="A207" s="214"/>
      <c r="B207" s="214"/>
      <c r="C207" s="214"/>
      <c r="D207" s="214"/>
      <c r="E207" s="214"/>
    </row>
    <row r="208" spans="1:5" x14ac:dyDescent="0.25">
      <c r="A208" s="214"/>
      <c r="B208" s="214"/>
      <c r="C208" s="214"/>
      <c r="D208" s="214"/>
      <c r="E208" s="214"/>
    </row>
    <row r="209" spans="1:5" x14ac:dyDescent="0.25">
      <c r="A209" s="214"/>
      <c r="B209" s="214"/>
      <c r="C209" s="214"/>
      <c r="D209" s="214"/>
      <c r="E209" s="214"/>
    </row>
    <row r="210" spans="1:5" x14ac:dyDescent="0.25">
      <c r="A210" s="214"/>
      <c r="B210" s="214"/>
      <c r="C210" s="214"/>
      <c r="D210" s="214"/>
      <c r="E210" s="214"/>
    </row>
    <row r="211" spans="1:5" x14ac:dyDescent="0.25">
      <c r="A211" s="214"/>
      <c r="B211" s="214"/>
      <c r="C211" s="214"/>
      <c r="D211" s="214"/>
      <c r="E211" s="214"/>
    </row>
    <row r="212" spans="1:5" x14ac:dyDescent="0.25">
      <c r="A212" s="214"/>
      <c r="B212" s="214"/>
      <c r="C212" s="214"/>
      <c r="D212" s="214"/>
      <c r="E212" s="214"/>
    </row>
    <row r="213" spans="1:5" x14ac:dyDescent="0.25">
      <c r="A213" s="214"/>
      <c r="B213" s="214"/>
      <c r="C213" s="214"/>
      <c r="D213" s="214"/>
      <c r="E213" s="214"/>
    </row>
    <row r="214" spans="1:5" x14ac:dyDescent="0.25">
      <c r="A214" s="214"/>
      <c r="B214" s="214"/>
      <c r="C214" s="214"/>
      <c r="D214" s="214"/>
      <c r="E214" s="214"/>
    </row>
    <row r="215" spans="1:5" x14ac:dyDescent="0.25">
      <c r="A215" s="214"/>
      <c r="B215" s="214"/>
      <c r="C215" s="214"/>
      <c r="D215" s="214"/>
      <c r="E215" s="214"/>
    </row>
    <row r="216" spans="1:5" x14ac:dyDescent="0.25">
      <c r="A216" s="214"/>
      <c r="B216" s="214"/>
      <c r="C216" s="214"/>
      <c r="D216" s="214"/>
      <c r="E216" s="214"/>
    </row>
    <row r="217" spans="1:5" x14ac:dyDescent="0.25">
      <c r="A217" s="214"/>
      <c r="B217" s="214"/>
      <c r="C217" s="214"/>
      <c r="D217" s="214"/>
      <c r="E217" s="214"/>
    </row>
    <row r="218" spans="1:5" x14ac:dyDescent="0.25">
      <c r="A218" s="214"/>
      <c r="B218" s="214"/>
      <c r="C218" s="214"/>
      <c r="D218" s="214"/>
      <c r="E218" s="214"/>
    </row>
    <row r="219" spans="1:5" x14ac:dyDescent="0.25">
      <c r="A219" s="214"/>
      <c r="B219" s="214"/>
      <c r="C219" s="214"/>
      <c r="D219" s="214"/>
      <c r="E219" s="214"/>
    </row>
    <row r="220" spans="1:5" x14ac:dyDescent="0.25">
      <c r="A220" s="214"/>
      <c r="B220" s="214"/>
      <c r="C220" s="214"/>
      <c r="D220" s="214"/>
      <c r="E220" s="214"/>
    </row>
    <row r="221" spans="1:5" x14ac:dyDescent="0.25">
      <c r="A221" s="214"/>
      <c r="B221" s="214"/>
      <c r="C221" s="214"/>
      <c r="D221" s="214"/>
      <c r="E221" s="214"/>
    </row>
    <row r="222" spans="1:5" x14ac:dyDescent="0.25">
      <c r="A222" s="214"/>
      <c r="B222" s="214"/>
      <c r="C222" s="214"/>
      <c r="D222" s="214"/>
      <c r="E222" s="214"/>
    </row>
    <row r="223" spans="1:5" x14ac:dyDescent="0.25">
      <c r="A223" s="214"/>
      <c r="B223" s="214"/>
      <c r="C223" s="214"/>
      <c r="D223" s="214"/>
      <c r="E223" s="214"/>
    </row>
    <row r="224" spans="1:5" x14ac:dyDescent="0.25">
      <c r="A224" s="214"/>
      <c r="B224" s="214"/>
      <c r="C224" s="214"/>
      <c r="D224" s="214"/>
      <c r="E224" s="214"/>
    </row>
    <row r="225" spans="1:5" x14ac:dyDescent="0.25">
      <c r="A225" s="214"/>
      <c r="B225" s="214"/>
      <c r="C225" s="214"/>
      <c r="D225" s="214"/>
      <c r="E225" s="214"/>
    </row>
    <row r="226" spans="1:5" x14ac:dyDescent="0.25">
      <c r="A226" s="214"/>
      <c r="B226" s="214"/>
      <c r="C226" s="214"/>
      <c r="D226" s="214"/>
      <c r="E226" s="214"/>
    </row>
    <row r="227" spans="1:5" x14ac:dyDescent="0.25">
      <c r="A227" s="214"/>
      <c r="B227" s="214"/>
      <c r="C227" s="214"/>
      <c r="D227" s="214"/>
      <c r="E227" s="214"/>
    </row>
    <row r="228" spans="1:5" x14ac:dyDescent="0.25">
      <c r="A228" s="214"/>
      <c r="B228" s="214"/>
      <c r="C228" s="214"/>
      <c r="D228" s="214"/>
      <c r="E228" s="214"/>
    </row>
    <row r="229" spans="1:5" x14ac:dyDescent="0.25">
      <c r="A229" s="214"/>
      <c r="B229" s="214"/>
      <c r="C229" s="214"/>
      <c r="D229" s="214"/>
      <c r="E229" s="214"/>
    </row>
    <row r="230" spans="1:5" x14ac:dyDescent="0.25">
      <c r="A230" s="214"/>
      <c r="B230" s="214"/>
      <c r="C230" s="214"/>
      <c r="D230" s="214"/>
      <c r="E230" s="214"/>
    </row>
    <row r="231" spans="1:5" x14ac:dyDescent="0.25">
      <c r="A231" s="214"/>
      <c r="B231" s="214"/>
      <c r="C231" s="214"/>
      <c r="D231" s="214"/>
      <c r="E231" s="214"/>
    </row>
    <row r="232" spans="1:5" x14ac:dyDescent="0.25">
      <c r="A232" s="214"/>
      <c r="B232" s="214"/>
      <c r="C232" s="214"/>
      <c r="D232" s="214"/>
      <c r="E232" s="214"/>
    </row>
    <row r="233" spans="1:5" x14ac:dyDescent="0.25">
      <c r="A233" s="214"/>
      <c r="B233" s="214"/>
      <c r="C233" s="214"/>
      <c r="D233" s="214"/>
      <c r="E233" s="214"/>
    </row>
    <row r="234" spans="1:5" x14ac:dyDescent="0.25">
      <c r="A234" s="214"/>
      <c r="B234" s="214"/>
      <c r="C234" s="214"/>
      <c r="D234" s="214"/>
      <c r="E234" s="214"/>
    </row>
    <row r="235" spans="1:5" x14ac:dyDescent="0.25">
      <c r="A235" s="214"/>
      <c r="B235" s="214"/>
      <c r="C235" s="214"/>
      <c r="D235" s="214"/>
      <c r="E235" s="214"/>
    </row>
    <row r="236" spans="1:5" x14ac:dyDescent="0.25">
      <c r="A236" s="214"/>
      <c r="B236" s="214"/>
      <c r="C236" s="214"/>
      <c r="D236" s="214"/>
      <c r="E236" s="214"/>
    </row>
    <row r="237" spans="1:5" x14ac:dyDescent="0.25">
      <c r="A237" s="214"/>
      <c r="B237" s="214"/>
      <c r="C237" s="214"/>
      <c r="D237" s="214"/>
      <c r="E237" s="214"/>
    </row>
    <row r="238" spans="1:5" x14ac:dyDescent="0.25">
      <c r="A238" s="214"/>
      <c r="B238" s="214"/>
      <c r="C238" s="214"/>
      <c r="D238" s="214"/>
      <c r="E238" s="214"/>
    </row>
    <row r="239" spans="1:5" x14ac:dyDescent="0.25">
      <c r="A239" s="214"/>
      <c r="B239" s="214"/>
      <c r="C239" s="214"/>
      <c r="D239" s="214"/>
      <c r="E239" s="214"/>
    </row>
    <row r="240" spans="1:5" x14ac:dyDescent="0.25">
      <c r="A240" s="214"/>
      <c r="B240" s="214"/>
      <c r="C240" s="214"/>
      <c r="D240" s="214"/>
      <c r="E240" s="214"/>
    </row>
    <row r="241" spans="1:5" x14ac:dyDescent="0.25">
      <c r="A241" s="214"/>
      <c r="B241" s="214"/>
      <c r="C241" s="214"/>
      <c r="D241" s="214"/>
      <c r="E241" s="214"/>
    </row>
    <row r="242" spans="1:5" x14ac:dyDescent="0.25">
      <c r="A242" s="214"/>
      <c r="B242" s="214"/>
      <c r="C242" s="214"/>
      <c r="D242" s="214"/>
      <c r="E242" s="214"/>
    </row>
    <row r="243" spans="1:5" x14ac:dyDescent="0.25">
      <c r="A243" s="214"/>
      <c r="B243" s="214"/>
      <c r="C243" s="214"/>
      <c r="D243" s="214"/>
      <c r="E243" s="214"/>
    </row>
    <row r="244" spans="1:5" x14ac:dyDescent="0.25">
      <c r="A244" s="214"/>
      <c r="B244" s="214"/>
      <c r="C244" s="214"/>
      <c r="D244" s="214"/>
      <c r="E244" s="214"/>
    </row>
    <row r="245" spans="1:5" x14ac:dyDescent="0.25">
      <c r="A245" s="214"/>
      <c r="B245" s="214"/>
      <c r="C245" s="214"/>
      <c r="D245" s="214"/>
      <c r="E245" s="214"/>
    </row>
    <row r="246" spans="1:5" x14ac:dyDescent="0.25">
      <c r="A246" s="214"/>
      <c r="B246" s="214"/>
      <c r="C246" s="214"/>
      <c r="D246" s="214"/>
      <c r="E246" s="214"/>
    </row>
    <row r="247" spans="1:5" x14ac:dyDescent="0.25">
      <c r="A247" s="214"/>
      <c r="B247" s="214"/>
      <c r="C247" s="214"/>
      <c r="D247" s="214"/>
      <c r="E247" s="214"/>
    </row>
    <row r="248" spans="1:5" x14ac:dyDescent="0.25">
      <c r="A248" s="214"/>
      <c r="B248" s="214"/>
      <c r="C248" s="214"/>
      <c r="D248" s="214"/>
      <c r="E248" s="214"/>
    </row>
    <row r="249" spans="1:5" x14ac:dyDescent="0.25">
      <c r="A249" s="214"/>
      <c r="B249" s="214"/>
      <c r="C249" s="214"/>
      <c r="D249" s="214"/>
      <c r="E249" s="214"/>
    </row>
    <row r="250" spans="1:5" x14ac:dyDescent="0.25">
      <c r="A250" s="214"/>
      <c r="B250" s="214"/>
      <c r="C250" s="214"/>
      <c r="D250" s="214"/>
      <c r="E250" s="214"/>
    </row>
    <row r="251" spans="1:5" x14ac:dyDescent="0.25">
      <c r="A251" s="214"/>
      <c r="B251" s="214"/>
      <c r="C251" s="214"/>
      <c r="D251" s="214"/>
      <c r="E251" s="214"/>
    </row>
    <row r="252" spans="1:5" x14ac:dyDescent="0.25">
      <c r="A252" s="214"/>
      <c r="B252" s="214"/>
      <c r="C252" s="214"/>
      <c r="D252" s="214"/>
      <c r="E252" s="214"/>
    </row>
    <row r="253" spans="1:5" x14ac:dyDescent="0.25">
      <c r="A253" s="214"/>
      <c r="B253" s="214"/>
      <c r="C253" s="214"/>
      <c r="D253" s="214"/>
      <c r="E253" s="214"/>
    </row>
    <row r="254" spans="1:5" x14ac:dyDescent="0.25">
      <c r="A254" s="214"/>
      <c r="B254" s="214"/>
      <c r="C254" s="214"/>
      <c r="D254" s="214"/>
      <c r="E254" s="214"/>
    </row>
    <row r="255" spans="1:5" x14ac:dyDescent="0.25">
      <c r="A255" s="214"/>
      <c r="B255" s="214"/>
      <c r="C255" s="214"/>
      <c r="D255" s="214"/>
      <c r="E255" s="214"/>
    </row>
    <row r="256" spans="1:5" x14ac:dyDescent="0.25">
      <c r="A256" s="214"/>
      <c r="B256" s="214"/>
      <c r="C256" s="214"/>
      <c r="D256" s="214"/>
      <c r="E256" s="214"/>
    </row>
    <row r="257" spans="1:5" x14ac:dyDescent="0.25">
      <c r="A257" s="214"/>
      <c r="B257" s="214"/>
      <c r="C257" s="214"/>
      <c r="D257" s="214"/>
      <c r="E257" s="214"/>
    </row>
    <row r="258" spans="1:5" x14ac:dyDescent="0.25">
      <c r="A258" s="214"/>
      <c r="B258" s="214"/>
      <c r="C258" s="214"/>
      <c r="D258" s="214"/>
      <c r="E258" s="214"/>
    </row>
    <row r="259" spans="1:5" x14ac:dyDescent="0.25">
      <c r="A259" s="214"/>
      <c r="B259" s="214"/>
      <c r="C259" s="214"/>
      <c r="D259" s="214"/>
      <c r="E259" s="214"/>
    </row>
    <row r="260" spans="1:5" x14ac:dyDescent="0.25">
      <c r="A260" s="214"/>
      <c r="B260" s="214"/>
      <c r="C260" s="214"/>
      <c r="D260" s="214"/>
      <c r="E260" s="214"/>
    </row>
    <row r="261" spans="1:5" x14ac:dyDescent="0.25">
      <c r="A261" s="214"/>
      <c r="B261" s="214"/>
      <c r="C261" s="214"/>
      <c r="D261" s="214"/>
      <c r="E261" s="214"/>
    </row>
    <row r="262" spans="1:5" x14ac:dyDescent="0.25">
      <c r="A262" s="214"/>
      <c r="B262" s="214"/>
      <c r="C262" s="214"/>
      <c r="D262" s="214"/>
      <c r="E262" s="214"/>
    </row>
    <row r="263" spans="1:5" x14ac:dyDescent="0.25">
      <c r="A263" s="214"/>
      <c r="B263" s="214"/>
      <c r="C263" s="214"/>
      <c r="D263" s="214"/>
      <c r="E263" s="214"/>
    </row>
    <row r="264" spans="1:5" x14ac:dyDescent="0.25">
      <c r="A264" s="214"/>
      <c r="B264" s="214"/>
      <c r="C264" s="214"/>
      <c r="D264" s="214"/>
      <c r="E264" s="214"/>
    </row>
    <row r="265" spans="1:5" x14ac:dyDescent="0.25">
      <c r="A265" s="214"/>
      <c r="B265" s="214"/>
      <c r="C265" s="214"/>
      <c r="D265" s="214"/>
      <c r="E265" s="214"/>
    </row>
    <row r="266" spans="1:5" x14ac:dyDescent="0.25">
      <c r="A266" s="214"/>
      <c r="B266" s="214"/>
      <c r="C266" s="214"/>
      <c r="D266" s="214"/>
      <c r="E266" s="214"/>
    </row>
    <row r="267" spans="1:5" x14ac:dyDescent="0.25">
      <c r="A267" s="214"/>
      <c r="B267" s="214"/>
      <c r="C267" s="214"/>
      <c r="D267" s="214"/>
      <c r="E267" s="214"/>
    </row>
    <row r="268" spans="1:5" x14ac:dyDescent="0.25">
      <c r="A268" s="214"/>
      <c r="B268" s="214"/>
      <c r="C268" s="214"/>
      <c r="D268" s="214"/>
      <c r="E268" s="214"/>
    </row>
    <row r="269" spans="1:5" x14ac:dyDescent="0.25">
      <c r="A269" s="214"/>
      <c r="B269" s="214"/>
      <c r="C269" s="214"/>
      <c r="D269" s="214"/>
      <c r="E269" s="214"/>
    </row>
    <row r="270" spans="1:5" x14ac:dyDescent="0.25">
      <c r="A270" s="214"/>
      <c r="B270" s="214"/>
      <c r="C270" s="214"/>
      <c r="D270" s="214"/>
      <c r="E270" s="214"/>
    </row>
    <row r="271" spans="1:5" x14ac:dyDescent="0.25">
      <c r="A271" s="214"/>
      <c r="B271" s="214"/>
      <c r="C271" s="214"/>
      <c r="D271" s="214"/>
      <c r="E271" s="214"/>
    </row>
    <row r="272" spans="1:5" x14ac:dyDescent="0.25">
      <c r="A272" s="214"/>
      <c r="B272" s="214"/>
      <c r="C272" s="214"/>
      <c r="D272" s="214"/>
      <c r="E272" s="214"/>
    </row>
    <row r="273" spans="1:5" x14ac:dyDescent="0.25">
      <c r="A273" s="214"/>
      <c r="B273" s="214"/>
      <c r="C273" s="214"/>
      <c r="D273" s="214"/>
      <c r="E273" s="214"/>
    </row>
    <row r="274" spans="1:5" x14ac:dyDescent="0.25">
      <c r="A274" s="214"/>
      <c r="B274" s="214"/>
      <c r="C274" s="214"/>
      <c r="D274" s="214"/>
      <c r="E274" s="214"/>
    </row>
    <row r="275" spans="1:5" x14ac:dyDescent="0.25">
      <c r="A275" s="214"/>
      <c r="B275" s="214"/>
      <c r="C275" s="214"/>
      <c r="D275" s="214"/>
      <c r="E275" s="214"/>
    </row>
    <row r="276" spans="1:5" x14ac:dyDescent="0.25">
      <c r="A276" s="214"/>
      <c r="B276" s="214"/>
      <c r="C276" s="214"/>
      <c r="D276" s="214"/>
      <c r="E276" s="214"/>
    </row>
    <row r="277" spans="1:5" x14ac:dyDescent="0.25">
      <c r="A277" s="214"/>
      <c r="B277" s="214"/>
      <c r="C277" s="214"/>
      <c r="D277" s="214"/>
      <c r="E277" s="214"/>
    </row>
    <row r="278" spans="1:5" x14ac:dyDescent="0.25">
      <c r="A278" s="214"/>
      <c r="B278" s="214"/>
      <c r="C278" s="214"/>
      <c r="D278" s="214"/>
      <c r="E278" s="214"/>
    </row>
    <row r="279" spans="1:5" x14ac:dyDescent="0.25">
      <c r="A279" s="214"/>
      <c r="B279" s="214"/>
      <c r="C279" s="214"/>
      <c r="D279" s="214"/>
      <c r="E279" s="214"/>
    </row>
    <row r="280" spans="1:5" x14ac:dyDescent="0.25">
      <c r="A280" s="214"/>
      <c r="B280" s="214"/>
      <c r="C280" s="214"/>
      <c r="D280" s="214"/>
      <c r="E280" s="214"/>
    </row>
    <row r="281" spans="1:5" x14ac:dyDescent="0.25">
      <c r="A281" s="214"/>
      <c r="B281" s="214"/>
      <c r="C281" s="214"/>
      <c r="D281" s="214"/>
      <c r="E281" s="214"/>
    </row>
    <row r="282" spans="1:5" x14ac:dyDescent="0.25">
      <c r="A282" s="214"/>
      <c r="B282" s="214"/>
      <c r="C282" s="214"/>
      <c r="D282" s="214"/>
      <c r="E282" s="214"/>
    </row>
    <row r="283" spans="1:5" x14ac:dyDescent="0.25">
      <c r="A283" s="214"/>
      <c r="B283" s="214"/>
      <c r="C283" s="214"/>
      <c r="D283" s="214"/>
      <c r="E283" s="214"/>
    </row>
    <row r="284" spans="1:5" x14ac:dyDescent="0.25">
      <c r="A284" s="214"/>
      <c r="B284" s="214"/>
      <c r="C284" s="214"/>
      <c r="D284" s="214"/>
      <c r="E284" s="214"/>
    </row>
    <row r="285" spans="1:5" x14ac:dyDescent="0.25">
      <c r="A285" s="214"/>
      <c r="B285" s="214"/>
      <c r="C285" s="214"/>
      <c r="D285" s="214"/>
      <c r="E285" s="214"/>
    </row>
    <row r="286" spans="1:5" x14ac:dyDescent="0.25">
      <c r="A286" s="214"/>
      <c r="B286" s="214"/>
      <c r="C286" s="214"/>
      <c r="D286" s="214"/>
      <c r="E286" s="214"/>
    </row>
    <row r="287" spans="1:5" x14ac:dyDescent="0.25">
      <c r="A287" s="214"/>
      <c r="B287" s="214"/>
      <c r="C287" s="214"/>
      <c r="D287" s="214"/>
      <c r="E287" s="214"/>
    </row>
    <row r="288" spans="1:5" x14ac:dyDescent="0.25">
      <c r="A288" s="214"/>
      <c r="B288" s="214"/>
      <c r="C288" s="214"/>
      <c r="D288" s="214"/>
      <c r="E288" s="214"/>
    </row>
    <row r="289" spans="1:5" x14ac:dyDescent="0.25">
      <c r="A289" s="214"/>
      <c r="B289" s="214"/>
      <c r="C289" s="214"/>
      <c r="D289" s="214"/>
      <c r="E289" s="214"/>
    </row>
    <row r="290" spans="1:5" x14ac:dyDescent="0.25">
      <c r="A290" s="214"/>
      <c r="B290" s="214"/>
      <c r="C290" s="214"/>
      <c r="D290" s="214"/>
      <c r="E290" s="214"/>
    </row>
    <row r="291" spans="1:5" x14ac:dyDescent="0.25">
      <c r="A291" s="214"/>
      <c r="B291" s="214"/>
      <c r="C291" s="214"/>
      <c r="D291" s="214"/>
      <c r="E291" s="214"/>
    </row>
    <row r="292" spans="1:5" x14ac:dyDescent="0.25">
      <c r="A292" s="214"/>
      <c r="B292" s="214"/>
      <c r="C292" s="214"/>
      <c r="D292" s="214"/>
      <c r="E292" s="214"/>
    </row>
    <row r="293" spans="1:5" x14ac:dyDescent="0.25">
      <c r="A293" s="214"/>
      <c r="B293" s="214"/>
      <c r="C293" s="214"/>
      <c r="D293" s="214"/>
      <c r="E293" s="214"/>
    </row>
    <row r="294" spans="1:5" x14ac:dyDescent="0.25">
      <c r="A294" s="214"/>
      <c r="B294" s="214"/>
      <c r="C294" s="214"/>
      <c r="D294" s="214"/>
      <c r="E294" s="214"/>
    </row>
    <row r="295" spans="1:5" x14ac:dyDescent="0.25">
      <c r="A295" s="214"/>
      <c r="B295" s="214"/>
      <c r="C295" s="214"/>
      <c r="D295" s="214"/>
      <c r="E295" s="214"/>
    </row>
    <row r="296" spans="1:5" x14ac:dyDescent="0.25">
      <c r="A296" s="214"/>
      <c r="B296" s="214"/>
      <c r="C296" s="214"/>
      <c r="D296" s="214"/>
      <c r="E296" s="214"/>
    </row>
    <row r="297" spans="1:5" x14ac:dyDescent="0.25">
      <c r="A297" s="214"/>
      <c r="B297" s="214"/>
      <c r="C297" s="214"/>
      <c r="D297" s="214"/>
      <c r="E297" s="214"/>
    </row>
    <row r="298" spans="1:5" x14ac:dyDescent="0.25">
      <c r="A298" s="214"/>
      <c r="B298" s="214"/>
      <c r="C298" s="214"/>
      <c r="D298" s="214"/>
      <c r="E298" s="214"/>
    </row>
    <row r="299" spans="1:5" x14ac:dyDescent="0.25">
      <c r="A299" s="214"/>
      <c r="B299" s="214"/>
      <c r="C299" s="214"/>
      <c r="D299" s="214"/>
      <c r="E299" s="214"/>
    </row>
    <row r="300" spans="1:5" x14ac:dyDescent="0.25">
      <c r="A300" s="214"/>
      <c r="B300" s="214"/>
      <c r="C300" s="214"/>
      <c r="D300" s="214"/>
      <c r="E300" s="214"/>
    </row>
    <row r="301" spans="1:5" x14ac:dyDescent="0.25">
      <c r="A301" s="214"/>
      <c r="B301" s="214"/>
      <c r="C301" s="214"/>
      <c r="D301" s="214"/>
      <c r="E301" s="214"/>
    </row>
    <row r="302" spans="1:5" x14ac:dyDescent="0.25">
      <c r="A302" s="214"/>
      <c r="B302" s="214"/>
      <c r="C302" s="214"/>
      <c r="D302" s="214"/>
      <c r="E302" s="214"/>
    </row>
    <row r="303" spans="1:5" x14ac:dyDescent="0.25">
      <c r="A303" s="214"/>
      <c r="B303" s="214"/>
      <c r="C303" s="214"/>
      <c r="D303" s="214"/>
      <c r="E303" s="214"/>
    </row>
    <row r="304" spans="1:5" x14ac:dyDescent="0.25">
      <c r="A304" s="214"/>
      <c r="B304" s="214"/>
      <c r="C304" s="214"/>
      <c r="D304" s="214"/>
      <c r="E304" s="214"/>
    </row>
    <row r="305" spans="1:5" x14ac:dyDescent="0.25">
      <c r="A305" s="214"/>
      <c r="B305" s="214"/>
      <c r="C305" s="214"/>
      <c r="D305" s="214"/>
      <c r="E305" s="214"/>
    </row>
    <row r="306" spans="1:5" x14ac:dyDescent="0.25">
      <c r="A306" s="214"/>
      <c r="B306" s="214"/>
      <c r="C306" s="214"/>
      <c r="D306" s="214"/>
      <c r="E306" s="214"/>
    </row>
    <row r="307" spans="1:5" x14ac:dyDescent="0.25">
      <c r="A307" s="214"/>
      <c r="B307" s="214"/>
      <c r="C307" s="214"/>
      <c r="D307" s="214"/>
      <c r="E307" s="214"/>
    </row>
    <row r="308" spans="1:5" x14ac:dyDescent="0.25">
      <c r="A308" s="214"/>
      <c r="B308" s="214"/>
      <c r="C308" s="214"/>
      <c r="D308" s="214"/>
      <c r="E308" s="214"/>
    </row>
    <row r="309" spans="1:5" x14ac:dyDescent="0.25">
      <c r="A309" s="214"/>
      <c r="B309" s="214"/>
      <c r="C309" s="214"/>
      <c r="D309" s="214"/>
      <c r="E309" s="214"/>
    </row>
    <row r="310" spans="1:5" x14ac:dyDescent="0.25">
      <c r="A310" s="214"/>
      <c r="B310" s="214"/>
      <c r="C310" s="214"/>
      <c r="D310" s="214"/>
      <c r="E310" s="214"/>
    </row>
    <row r="311" spans="1:5" x14ac:dyDescent="0.25">
      <c r="A311" s="214"/>
      <c r="B311" s="214"/>
      <c r="C311" s="214"/>
      <c r="D311" s="214"/>
      <c r="E311" s="214"/>
    </row>
    <row r="312" spans="1:5" x14ac:dyDescent="0.25">
      <c r="A312" s="214"/>
      <c r="B312" s="214"/>
      <c r="C312" s="214"/>
      <c r="D312" s="214"/>
      <c r="E312" s="214"/>
    </row>
    <row r="313" spans="1:5" x14ac:dyDescent="0.25">
      <c r="A313" s="214"/>
      <c r="B313" s="214"/>
      <c r="C313" s="214"/>
      <c r="D313" s="214"/>
      <c r="E313" s="214"/>
    </row>
    <row r="314" spans="1:5" x14ac:dyDescent="0.25">
      <c r="A314" s="214"/>
      <c r="B314" s="214"/>
      <c r="C314" s="214"/>
      <c r="D314" s="214"/>
      <c r="E314" s="214"/>
    </row>
    <row r="315" spans="1:5" x14ac:dyDescent="0.25">
      <c r="A315" s="214"/>
      <c r="B315" s="214"/>
      <c r="C315" s="214"/>
      <c r="D315" s="214"/>
      <c r="E315" s="214"/>
    </row>
    <row r="316" spans="1:5" x14ac:dyDescent="0.25">
      <c r="A316" s="214"/>
      <c r="B316" s="214"/>
      <c r="C316" s="214"/>
      <c r="D316" s="214"/>
      <c r="E316" s="214"/>
    </row>
    <row r="317" spans="1:5" x14ac:dyDescent="0.25">
      <c r="A317" s="214"/>
      <c r="B317" s="214"/>
      <c r="C317" s="214"/>
      <c r="D317" s="214"/>
      <c r="E317" s="214"/>
    </row>
    <row r="318" spans="1:5" x14ac:dyDescent="0.25">
      <c r="A318" s="214"/>
      <c r="B318" s="214"/>
      <c r="C318" s="214"/>
      <c r="D318" s="214"/>
      <c r="E318" s="214"/>
    </row>
    <row r="319" spans="1:5" x14ac:dyDescent="0.25">
      <c r="A319" s="214"/>
      <c r="B319" s="214"/>
      <c r="C319" s="214"/>
      <c r="D319" s="214"/>
      <c r="E319" s="214"/>
    </row>
    <row r="320" spans="1:5" x14ac:dyDescent="0.25">
      <c r="A320" s="214"/>
      <c r="B320" s="214"/>
      <c r="C320" s="214"/>
      <c r="D320" s="214"/>
      <c r="E320" s="214"/>
    </row>
    <row r="321" spans="1:5" x14ac:dyDescent="0.25">
      <c r="A321" s="214"/>
      <c r="B321" s="214"/>
      <c r="C321" s="214"/>
      <c r="D321" s="214"/>
      <c r="E321" s="214"/>
    </row>
    <row r="322" spans="1:5" x14ac:dyDescent="0.25">
      <c r="A322" s="214"/>
      <c r="B322" s="214"/>
      <c r="C322" s="214"/>
      <c r="D322" s="214"/>
      <c r="E322" s="214"/>
    </row>
    <row r="323" spans="1:5" x14ac:dyDescent="0.25">
      <c r="A323" s="214"/>
      <c r="B323" s="214"/>
      <c r="C323" s="214"/>
      <c r="D323" s="214"/>
      <c r="E323" s="214"/>
    </row>
    <row r="324" spans="1:5" x14ac:dyDescent="0.25">
      <c r="A324" s="214"/>
      <c r="B324" s="214"/>
      <c r="C324" s="214"/>
      <c r="D324" s="214"/>
      <c r="E324" s="214"/>
    </row>
    <row r="325" spans="1:5" x14ac:dyDescent="0.25">
      <c r="A325" s="214"/>
      <c r="B325" s="214"/>
      <c r="C325" s="214"/>
      <c r="D325" s="214"/>
      <c r="E325" s="214"/>
    </row>
    <row r="326" spans="1:5" x14ac:dyDescent="0.25">
      <c r="A326" s="214"/>
      <c r="B326" s="214"/>
      <c r="C326" s="214"/>
      <c r="D326" s="214"/>
      <c r="E326" s="214"/>
    </row>
    <row r="327" spans="1:5" x14ac:dyDescent="0.25">
      <c r="A327" s="214"/>
      <c r="B327" s="214"/>
      <c r="C327" s="214"/>
      <c r="D327" s="214"/>
      <c r="E327" s="214"/>
    </row>
    <row r="328" spans="1:5" x14ac:dyDescent="0.25">
      <c r="A328" s="214"/>
      <c r="B328" s="214"/>
      <c r="C328" s="214"/>
      <c r="D328" s="214"/>
      <c r="E328" s="214"/>
    </row>
    <row r="329" spans="1:5" x14ac:dyDescent="0.25">
      <c r="A329" s="214"/>
      <c r="B329" s="214"/>
      <c r="C329" s="214"/>
      <c r="D329" s="214"/>
      <c r="E329" s="214"/>
    </row>
    <row r="330" spans="1:5" x14ac:dyDescent="0.25">
      <c r="A330" s="214"/>
      <c r="B330" s="214"/>
      <c r="C330" s="214"/>
      <c r="D330" s="214"/>
      <c r="E330" s="214"/>
    </row>
    <row r="331" spans="1:5" x14ac:dyDescent="0.25">
      <c r="A331" s="214"/>
      <c r="B331" s="214"/>
      <c r="C331" s="214"/>
      <c r="D331" s="214"/>
      <c r="E331" s="214"/>
    </row>
    <row r="332" spans="1:5" x14ac:dyDescent="0.25">
      <c r="A332" s="214"/>
      <c r="B332" s="214"/>
      <c r="C332" s="214"/>
      <c r="D332" s="214"/>
      <c r="E332" s="214"/>
    </row>
    <row r="333" spans="1:5" x14ac:dyDescent="0.25">
      <c r="A333" s="214"/>
      <c r="B333" s="214"/>
      <c r="C333" s="214"/>
      <c r="D333" s="214"/>
      <c r="E333" s="214"/>
    </row>
    <row r="334" spans="1:5" x14ac:dyDescent="0.25">
      <c r="A334" s="214"/>
      <c r="B334" s="214"/>
      <c r="C334" s="214"/>
      <c r="D334" s="214"/>
      <c r="E334" s="214"/>
    </row>
    <row r="335" spans="1:5" x14ac:dyDescent="0.25">
      <c r="A335" s="214"/>
      <c r="B335" s="214"/>
      <c r="C335" s="214"/>
      <c r="D335" s="214"/>
      <c r="E335" s="214"/>
    </row>
    <row r="336" spans="1:5" x14ac:dyDescent="0.25">
      <c r="A336" s="214"/>
      <c r="B336" s="214"/>
      <c r="C336" s="214"/>
      <c r="D336" s="214"/>
      <c r="E336" s="214"/>
    </row>
    <row r="337" spans="1:5" x14ac:dyDescent="0.25">
      <c r="A337" s="214"/>
      <c r="B337" s="214"/>
      <c r="C337" s="214"/>
      <c r="D337" s="214"/>
      <c r="E337" s="214"/>
    </row>
    <row r="338" spans="1:5" x14ac:dyDescent="0.25">
      <c r="A338" s="214"/>
      <c r="B338" s="214"/>
      <c r="C338" s="214"/>
      <c r="D338" s="214"/>
      <c r="E338" s="214"/>
    </row>
    <row r="339" spans="1:5" x14ac:dyDescent="0.25">
      <c r="A339" s="214"/>
      <c r="B339" s="214"/>
      <c r="C339" s="214"/>
      <c r="D339" s="214"/>
      <c r="E339" s="214"/>
    </row>
    <row r="340" spans="1:5" x14ac:dyDescent="0.25">
      <c r="A340" s="214"/>
      <c r="B340" s="214"/>
      <c r="C340" s="214"/>
      <c r="D340" s="214"/>
      <c r="E340" s="214"/>
    </row>
    <row r="341" spans="1:5" x14ac:dyDescent="0.25">
      <c r="A341" s="214"/>
      <c r="B341" s="214"/>
      <c r="C341" s="214"/>
      <c r="D341" s="214"/>
      <c r="E341" s="214"/>
    </row>
    <row r="342" spans="1:5" x14ac:dyDescent="0.25">
      <c r="A342" s="214"/>
      <c r="B342" s="214"/>
      <c r="C342" s="214"/>
      <c r="D342" s="214"/>
      <c r="E342" s="214"/>
    </row>
    <row r="343" spans="1:5" x14ac:dyDescent="0.25">
      <c r="A343" s="214"/>
      <c r="B343" s="214"/>
      <c r="C343" s="214"/>
      <c r="D343" s="214"/>
      <c r="E343" s="214"/>
    </row>
    <row r="344" spans="1:5" x14ac:dyDescent="0.25">
      <c r="A344" s="214"/>
      <c r="B344" s="214"/>
      <c r="C344" s="214"/>
      <c r="D344" s="214"/>
      <c r="E344" s="214"/>
    </row>
    <row r="345" spans="1:5" x14ac:dyDescent="0.25">
      <c r="A345" s="214"/>
      <c r="B345" s="214"/>
      <c r="C345" s="214"/>
      <c r="D345" s="214"/>
      <c r="E345" s="214"/>
    </row>
    <row r="346" spans="1:5" x14ac:dyDescent="0.25">
      <c r="A346" s="214"/>
      <c r="B346" s="214"/>
      <c r="C346" s="214"/>
      <c r="D346" s="214"/>
      <c r="E346" s="214"/>
    </row>
    <row r="347" spans="1:5" x14ac:dyDescent="0.25">
      <c r="A347" s="214"/>
      <c r="B347" s="214"/>
      <c r="C347" s="214"/>
      <c r="D347" s="214"/>
      <c r="E347" s="214"/>
    </row>
    <row r="348" spans="1:5" x14ac:dyDescent="0.25">
      <c r="A348" s="214"/>
      <c r="B348" s="214"/>
      <c r="C348" s="214"/>
      <c r="D348" s="214"/>
      <c r="E348" s="214"/>
    </row>
    <row r="349" spans="1:5" x14ac:dyDescent="0.25">
      <c r="A349" s="214"/>
      <c r="B349" s="214"/>
      <c r="C349" s="214"/>
      <c r="D349" s="214"/>
      <c r="E349" s="214"/>
    </row>
    <row r="350" spans="1:5" x14ac:dyDescent="0.25">
      <c r="A350" s="214"/>
      <c r="B350" s="214"/>
      <c r="C350" s="214"/>
      <c r="D350" s="214"/>
      <c r="E350" s="214"/>
    </row>
    <row r="351" spans="1:5" x14ac:dyDescent="0.25">
      <c r="A351" s="214"/>
      <c r="B351" s="214"/>
      <c r="C351" s="214"/>
      <c r="D351" s="214"/>
      <c r="E351" s="214"/>
    </row>
    <row r="352" spans="1:5" x14ac:dyDescent="0.25">
      <c r="A352" s="214"/>
      <c r="B352" s="214"/>
      <c r="C352" s="214"/>
      <c r="D352" s="214"/>
      <c r="E352" s="214"/>
    </row>
    <row r="353" spans="1:5" x14ac:dyDescent="0.25">
      <c r="A353" s="214"/>
      <c r="B353" s="214"/>
      <c r="C353" s="214"/>
      <c r="D353" s="214"/>
      <c r="E353" s="214"/>
    </row>
    <row r="354" spans="1:5" x14ac:dyDescent="0.25">
      <c r="A354" s="214"/>
      <c r="B354" s="214"/>
      <c r="C354" s="214"/>
      <c r="D354" s="214"/>
      <c r="E354" s="214"/>
    </row>
    <row r="355" spans="1:5" x14ac:dyDescent="0.25">
      <c r="A355" s="214"/>
      <c r="B355" s="214"/>
      <c r="C355" s="214"/>
      <c r="D355" s="214"/>
      <c r="E355" s="214"/>
    </row>
    <row r="356" spans="1:5" x14ac:dyDescent="0.25">
      <c r="A356" s="214"/>
      <c r="B356" s="214"/>
      <c r="C356" s="214"/>
      <c r="D356" s="214"/>
      <c r="E356" s="214"/>
    </row>
    <row r="357" spans="1:5" x14ac:dyDescent="0.25">
      <c r="A357" s="214"/>
      <c r="B357" s="214"/>
      <c r="C357" s="214"/>
      <c r="D357" s="214"/>
      <c r="E357" s="214"/>
    </row>
    <row r="358" spans="1:5" x14ac:dyDescent="0.25">
      <c r="A358" s="214"/>
      <c r="B358" s="214"/>
      <c r="C358" s="214"/>
      <c r="D358" s="214"/>
      <c r="E358" s="214"/>
    </row>
    <row r="359" spans="1:5" x14ac:dyDescent="0.25">
      <c r="A359" s="214"/>
      <c r="B359" s="214"/>
      <c r="C359" s="214"/>
      <c r="D359" s="214"/>
      <c r="E359" s="214"/>
    </row>
    <row r="360" spans="1:5" x14ac:dyDescent="0.25">
      <c r="A360" s="214"/>
      <c r="B360" s="214"/>
      <c r="C360" s="214"/>
      <c r="D360" s="214"/>
      <c r="E360" s="214"/>
    </row>
    <row r="361" spans="1:5" x14ac:dyDescent="0.25">
      <c r="A361" s="214"/>
      <c r="B361" s="214"/>
      <c r="C361" s="214"/>
      <c r="D361" s="214"/>
      <c r="E361" s="214"/>
    </row>
    <row r="362" spans="1:5" x14ac:dyDescent="0.25">
      <c r="A362" s="214"/>
      <c r="B362" s="214"/>
      <c r="C362" s="214"/>
      <c r="D362" s="214"/>
      <c r="E362" s="214"/>
    </row>
    <row r="363" spans="1:5" x14ac:dyDescent="0.25">
      <c r="A363" s="214"/>
      <c r="B363" s="214"/>
      <c r="C363" s="214"/>
      <c r="D363" s="214"/>
      <c r="E363" s="214"/>
    </row>
    <row r="364" spans="1:5" x14ac:dyDescent="0.25">
      <c r="A364" s="214"/>
      <c r="B364" s="214"/>
      <c r="C364" s="214"/>
      <c r="D364" s="214"/>
      <c r="E364" s="214"/>
    </row>
    <row r="365" spans="1:5" x14ac:dyDescent="0.25">
      <c r="A365" s="214"/>
      <c r="B365" s="214"/>
      <c r="C365" s="214"/>
      <c r="D365" s="214"/>
      <c r="E365" s="214"/>
    </row>
    <row r="366" spans="1:5" x14ac:dyDescent="0.25">
      <c r="A366" s="214"/>
      <c r="B366" s="214"/>
      <c r="C366" s="214"/>
      <c r="D366" s="214"/>
      <c r="E366" s="214"/>
    </row>
    <row r="367" spans="1:5" x14ac:dyDescent="0.25">
      <c r="A367" s="214"/>
      <c r="B367" s="214"/>
      <c r="C367" s="214"/>
      <c r="D367" s="214"/>
      <c r="E367" s="214"/>
    </row>
    <row r="368" spans="1:5" x14ac:dyDescent="0.25">
      <c r="A368" s="214"/>
      <c r="B368" s="214"/>
      <c r="C368" s="214"/>
      <c r="D368" s="214"/>
      <c r="E368" s="214"/>
    </row>
    <row r="369" spans="1:5" x14ac:dyDescent="0.25">
      <c r="A369" s="214"/>
      <c r="B369" s="214"/>
      <c r="C369" s="214"/>
      <c r="D369" s="214"/>
      <c r="E369" s="214"/>
    </row>
    <row r="370" spans="1:5" x14ac:dyDescent="0.25">
      <c r="A370" s="214"/>
      <c r="B370" s="214"/>
      <c r="C370" s="214"/>
      <c r="D370" s="214"/>
      <c r="E370" s="214"/>
    </row>
    <row r="371" spans="1:5" x14ac:dyDescent="0.25">
      <c r="A371" s="214"/>
      <c r="B371" s="214"/>
      <c r="C371" s="214"/>
      <c r="D371" s="214"/>
      <c r="E371" s="214"/>
    </row>
    <row r="372" spans="1:5" x14ac:dyDescent="0.25">
      <c r="A372" s="214"/>
      <c r="B372" s="214"/>
      <c r="C372" s="214"/>
      <c r="D372" s="214"/>
      <c r="E372" s="214"/>
    </row>
    <row r="373" spans="1:5" x14ac:dyDescent="0.25">
      <c r="A373" s="214"/>
      <c r="B373" s="214"/>
      <c r="C373" s="214"/>
      <c r="D373" s="214"/>
      <c r="E373" s="214"/>
    </row>
    <row r="374" spans="1:5" x14ac:dyDescent="0.25">
      <c r="A374" s="214"/>
      <c r="B374" s="214"/>
      <c r="C374" s="214"/>
      <c r="D374" s="214"/>
      <c r="E374" s="214"/>
    </row>
    <row r="375" spans="1:5" x14ac:dyDescent="0.25">
      <c r="A375" s="214"/>
      <c r="B375" s="214"/>
      <c r="C375" s="214"/>
      <c r="D375" s="214"/>
      <c r="E375" s="214"/>
    </row>
    <row r="376" spans="1:5" x14ac:dyDescent="0.25">
      <c r="A376" s="214"/>
      <c r="B376" s="214"/>
      <c r="C376" s="214"/>
      <c r="D376" s="214"/>
      <c r="E376" s="214"/>
    </row>
    <row r="377" spans="1:5" x14ac:dyDescent="0.25">
      <c r="A377" s="214"/>
      <c r="B377" s="214"/>
      <c r="C377" s="214"/>
      <c r="D377" s="214"/>
      <c r="E377" s="214"/>
    </row>
    <row r="378" spans="1:5" x14ac:dyDescent="0.25">
      <c r="A378" s="214"/>
      <c r="B378" s="214"/>
      <c r="C378" s="214"/>
      <c r="D378" s="214"/>
      <c r="E378" s="214"/>
    </row>
    <row r="379" spans="1:5" x14ac:dyDescent="0.25">
      <c r="A379" s="214"/>
      <c r="B379" s="214"/>
      <c r="C379" s="214"/>
      <c r="D379" s="214"/>
      <c r="E379" s="214"/>
    </row>
    <row r="380" spans="1:5" x14ac:dyDescent="0.25">
      <c r="A380" s="214"/>
      <c r="B380" s="214"/>
      <c r="C380" s="214"/>
      <c r="D380" s="214"/>
      <c r="E380" s="214"/>
    </row>
    <row r="381" spans="1:5" x14ac:dyDescent="0.25">
      <c r="A381" s="214"/>
      <c r="B381" s="214"/>
      <c r="C381" s="214"/>
      <c r="D381" s="214"/>
      <c r="E381" s="214"/>
    </row>
    <row r="382" spans="1:5" x14ac:dyDescent="0.25">
      <c r="A382" s="214"/>
      <c r="B382" s="214"/>
      <c r="C382" s="214"/>
      <c r="D382" s="214"/>
      <c r="E382" s="214"/>
    </row>
    <row r="383" spans="1:5" x14ac:dyDescent="0.25">
      <c r="A383" s="214"/>
      <c r="B383" s="214"/>
      <c r="C383" s="214"/>
      <c r="D383" s="214"/>
      <c r="E383" s="214"/>
    </row>
    <row r="384" spans="1:5" x14ac:dyDescent="0.25">
      <c r="A384" s="214"/>
      <c r="B384" s="214"/>
      <c r="C384" s="214"/>
      <c r="D384" s="214"/>
      <c r="E384" s="214"/>
    </row>
    <row r="385" spans="1:5" x14ac:dyDescent="0.25">
      <c r="A385" s="214"/>
      <c r="B385" s="214"/>
      <c r="C385" s="214"/>
      <c r="D385" s="214"/>
      <c r="E385" s="214"/>
    </row>
    <row r="386" spans="1:5" x14ac:dyDescent="0.25">
      <c r="A386" s="214"/>
      <c r="B386" s="214"/>
      <c r="C386" s="214"/>
      <c r="D386" s="214"/>
      <c r="E386" s="214"/>
    </row>
    <row r="387" spans="1:5" x14ac:dyDescent="0.25">
      <c r="A387" s="214"/>
      <c r="B387" s="214"/>
      <c r="C387" s="214"/>
      <c r="D387" s="214"/>
      <c r="E387" s="214"/>
    </row>
    <row r="388" spans="1:5" x14ac:dyDescent="0.25">
      <c r="A388" s="214"/>
      <c r="B388" s="214"/>
      <c r="C388" s="214"/>
      <c r="D388" s="214"/>
      <c r="E388" s="214"/>
    </row>
    <row r="389" spans="1:5" x14ac:dyDescent="0.25">
      <c r="A389" s="214"/>
      <c r="B389" s="214"/>
      <c r="C389" s="214"/>
      <c r="D389" s="214"/>
      <c r="E389" s="214"/>
    </row>
    <row r="390" spans="1:5" x14ac:dyDescent="0.25">
      <c r="A390" s="214"/>
      <c r="B390" s="214"/>
      <c r="C390" s="214"/>
      <c r="D390" s="214"/>
      <c r="E390" s="214"/>
    </row>
    <row r="391" spans="1:5" x14ac:dyDescent="0.25">
      <c r="A391" s="214"/>
      <c r="B391" s="214"/>
      <c r="C391" s="214"/>
      <c r="D391" s="214"/>
      <c r="E391" s="214"/>
    </row>
    <row r="392" spans="1:5" x14ac:dyDescent="0.25">
      <c r="A392" s="214"/>
      <c r="B392" s="214"/>
      <c r="C392" s="214"/>
      <c r="D392" s="214"/>
      <c r="E392" s="214"/>
    </row>
    <row r="393" spans="1:5" x14ac:dyDescent="0.25">
      <c r="A393" s="214"/>
      <c r="B393" s="214"/>
      <c r="C393" s="214"/>
      <c r="D393" s="214"/>
      <c r="E393" s="214"/>
    </row>
    <row r="394" spans="1:5" x14ac:dyDescent="0.25">
      <c r="A394" s="214"/>
      <c r="B394" s="214"/>
      <c r="C394" s="214"/>
      <c r="D394" s="214"/>
      <c r="E394" s="214"/>
    </row>
    <row r="395" spans="1:5" x14ac:dyDescent="0.25">
      <c r="A395" s="214"/>
      <c r="B395" s="214"/>
      <c r="C395" s="214"/>
      <c r="D395" s="214"/>
      <c r="E395" s="214"/>
    </row>
    <row r="396" spans="1:5" x14ac:dyDescent="0.25">
      <c r="A396" s="214"/>
      <c r="B396" s="214"/>
      <c r="C396" s="214"/>
      <c r="D396" s="214"/>
      <c r="E396" s="214"/>
    </row>
    <row r="397" spans="1:5" x14ac:dyDescent="0.25">
      <c r="A397" s="214"/>
      <c r="B397" s="214"/>
      <c r="C397" s="214"/>
      <c r="D397" s="214"/>
      <c r="E397" s="214"/>
    </row>
    <row r="398" spans="1:5" x14ac:dyDescent="0.25">
      <c r="A398" s="214"/>
      <c r="B398" s="214"/>
      <c r="C398" s="214"/>
      <c r="D398" s="214"/>
      <c r="E398" s="214"/>
    </row>
    <row r="399" spans="1:5" x14ac:dyDescent="0.25">
      <c r="A399" s="214"/>
      <c r="B399" s="214"/>
      <c r="C399" s="214"/>
      <c r="D399" s="214"/>
      <c r="E399" s="214"/>
    </row>
    <row r="400" spans="1:5" x14ac:dyDescent="0.25">
      <c r="A400" s="214"/>
      <c r="B400" s="214"/>
      <c r="C400" s="214"/>
      <c r="D400" s="214"/>
      <c r="E400" s="214"/>
    </row>
    <row r="401" spans="1:5" x14ac:dyDescent="0.25">
      <c r="A401" s="214"/>
      <c r="B401" s="214"/>
      <c r="C401" s="214"/>
      <c r="D401" s="214"/>
      <c r="E401" s="214"/>
    </row>
    <row r="402" spans="1:5" x14ac:dyDescent="0.25">
      <c r="A402" s="214"/>
      <c r="B402" s="214"/>
      <c r="C402" s="214"/>
      <c r="D402" s="214"/>
      <c r="E402" s="214"/>
    </row>
    <row r="403" spans="1:5" x14ac:dyDescent="0.25">
      <c r="A403" s="214"/>
      <c r="B403" s="214"/>
      <c r="C403" s="214"/>
      <c r="D403" s="214"/>
      <c r="E403" s="214"/>
    </row>
    <row r="404" spans="1:5" x14ac:dyDescent="0.25">
      <c r="A404" s="214"/>
      <c r="B404" s="214"/>
      <c r="C404" s="214"/>
      <c r="D404" s="214"/>
      <c r="E404" s="214"/>
    </row>
    <row r="405" spans="1:5" x14ac:dyDescent="0.25">
      <c r="A405" s="214"/>
      <c r="B405" s="214"/>
      <c r="C405" s="214"/>
      <c r="D405" s="214"/>
      <c r="E405" s="214"/>
    </row>
    <row r="406" spans="1:5" x14ac:dyDescent="0.25">
      <c r="A406" s="214"/>
      <c r="B406" s="214"/>
      <c r="C406" s="214"/>
      <c r="D406" s="214"/>
      <c r="E406" s="214"/>
    </row>
    <row r="407" spans="1:5" x14ac:dyDescent="0.25">
      <c r="A407" s="214"/>
      <c r="B407" s="214"/>
      <c r="C407" s="214"/>
      <c r="D407" s="214"/>
      <c r="E407" s="214"/>
    </row>
    <row r="408" spans="1:5" x14ac:dyDescent="0.25">
      <c r="A408" s="214"/>
      <c r="B408" s="214"/>
      <c r="C408" s="214"/>
      <c r="D408" s="214"/>
      <c r="E408" s="214"/>
    </row>
    <row r="409" spans="1:5" x14ac:dyDescent="0.25">
      <c r="A409" s="214"/>
      <c r="B409" s="214"/>
      <c r="C409" s="214"/>
      <c r="D409" s="214"/>
      <c r="E409" s="214"/>
    </row>
    <row r="410" spans="1:5" x14ac:dyDescent="0.25">
      <c r="A410" s="214"/>
      <c r="B410" s="214"/>
      <c r="C410" s="214"/>
      <c r="D410" s="214"/>
      <c r="E410" s="214"/>
    </row>
    <row r="411" spans="1:5" x14ac:dyDescent="0.25">
      <c r="A411" s="214"/>
      <c r="B411" s="214"/>
      <c r="C411" s="214"/>
      <c r="D411" s="214"/>
      <c r="E411" s="214"/>
    </row>
    <row r="412" spans="1:5" x14ac:dyDescent="0.25">
      <c r="A412" s="214"/>
      <c r="B412" s="214"/>
      <c r="C412" s="214"/>
      <c r="D412" s="214"/>
      <c r="E412" s="214"/>
    </row>
    <row r="413" spans="1:5" x14ac:dyDescent="0.25">
      <c r="A413" s="214"/>
      <c r="B413" s="214"/>
      <c r="C413" s="214"/>
      <c r="D413" s="214"/>
      <c r="E413" s="214"/>
    </row>
    <row r="414" spans="1:5" x14ac:dyDescent="0.25">
      <c r="A414" s="214"/>
      <c r="B414" s="214"/>
      <c r="C414" s="214"/>
      <c r="D414" s="214"/>
      <c r="E414" s="214"/>
    </row>
    <row r="415" spans="1:5" x14ac:dyDescent="0.25">
      <c r="A415" s="214"/>
      <c r="B415" s="214"/>
      <c r="C415" s="214"/>
      <c r="D415" s="214"/>
      <c r="E415" s="214"/>
    </row>
    <row r="416" spans="1:5" x14ac:dyDescent="0.25">
      <c r="A416" s="214"/>
      <c r="B416" s="214"/>
      <c r="C416" s="214"/>
      <c r="D416" s="214"/>
      <c r="E416" s="214"/>
    </row>
    <row r="417" spans="1:5" x14ac:dyDescent="0.25">
      <c r="A417" s="214"/>
      <c r="B417" s="214"/>
      <c r="C417" s="214"/>
      <c r="D417" s="214"/>
      <c r="E417" s="214"/>
    </row>
    <row r="418" spans="1:5" x14ac:dyDescent="0.25">
      <c r="A418" s="214"/>
      <c r="B418" s="214"/>
      <c r="C418" s="214"/>
      <c r="D418" s="214"/>
      <c r="E418" s="214"/>
    </row>
    <row r="419" spans="1:5" x14ac:dyDescent="0.25">
      <c r="A419" s="214"/>
      <c r="B419" s="214"/>
      <c r="C419" s="214"/>
      <c r="D419" s="214"/>
      <c r="E419" s="214"/>
    </row>
    <row r="420" spans="1:5" x14ac:dyDescent="0.25">
      <c r="A420" s="214"/>
      <c r="B420" s="214"/>
      <c r="C420" s="214"/>
      <c r="D420" s="214"/>
      <c r="E420" s="214"/>
    </row>
    <row r="421" spans="1:5" x14ac:dyDescent="0.25">
      <c r="A421" s="214"/>
      <c r="B421" s="214"/>
      <c r="C421" s="214"/>
      <c r="D421" s="214"/>
      <c r="E421" s="214"/>
    </row>
    <row r="422" spans="1:5" x14ac:dyDescent="0.25">
      <c r="A422" s="214"/>
      <c r="B422" s="214"/>
      <c r="C422" s="214"/>
      <c r="D422" s="214"/>
      <c r="E422" s="214"/>
    </row>
    <row r="423" spans="1:5" x14ac:dyDescent="0.25">
      <c r="A423" s="214"/>
      <c r="B423" s="214"/>
      <c r="C423" s="214"/>
      <c r="D423" s="214"/>
      <c r="E423" s="214"/>
    </row>
    <row r="424" spans="1:5" x14ac:dyDescent="0.25">
      <c r="A424" s="214"/>
      <c r="B424" s="214"/>
      <c r="C424" s="214"/>
      <c r="D424" s="214"/>
      <c r="E424" s="214"/>
    </row>
    <row r="425" spans="1:5" x14ac:dyDescent="0.25">
      <c r="A425" s="214"/>
      <c r="B425" s="214"/>
      <c r="C425" s="214"/>
      <c r="D425" s="214"/>
      <c r="E425" s="214"/>
    </row>
    <row r="426" spans="1:5" x14ac:dyDescent="0.25">
      <c r="A426" s="214"/>
      <c r="B426" s="214"/>
      <c r="C426" s="214"/>
      <c r="D426" s="214"/>
      <c r="E426" s="214"/>
    </row>
    <row r="427" spans="1:5" x14ac:dyDescent="0.25">
      <c r="A427" s="214"/>
      <c r="B427" s="214"/>
      <c r="C427" s="214"/>
      <c r="D427" s="214"/>
      <c r="E427" s="214"/>
    </row>
    <row r="428" spans="1:5" x14ac:dyDescent="0.25">
      <c r="A428" s="214"/>
      <c r="B428" s="214"/>
      <c r="C428" s="214"/>
      <c r="D428" s="214"/>
      <c r="E428" s="214"/>
    </row>
    <row r="429" spans="1:5" x14ac:dyDescent="0.25">
      <c r="A429" s="214"/>
      <c r="B429" s="214"/>
      <c r="C429" s="214"/>
      <c r="D429" s="214"/>
      <c r="E429" s="214"/>
    </row>
    <row r="430" spans="1:5" x14ac:dyDescent="0.25">
      <c r="A430" s="214"/>
      <c r="B430" s="214"/>
      <c r="C430" s="214"/>
      <c r="D430" s="214"/>
      <c r="E430" s="214"/>
    </row>
    <row r="431" spans="1:5" x14ac:dyDescent="0.25">
      <c r="A431" s="214"/>
      <c r="B431" s="214"/>
      <c r="C431" s="214"/>
      <c r="D431" s="214"/>
      <c r="E431" s="214"/>
    </row>
    <row r="432" spans="1:5" x14ac:dyDescent="0.25">
      <c r="A432" s="214"/>
      <c r="B432" s="214"/>
      <c r="C432" s="214"/>
      <c r="D432" s="214"/>
      <c r="E432" s="214"/>
    </row>
    <row r="433" spans="1:5" x14ac:dyDescent="0.25">
      <c r="A433" s="214"/>
      <c r="B433" s="214"/>
      <c r="C433" s="214"/>
      <c r="D433" s="214"/>
      <c r="E433" s="214"/>
    </row>
    <row r="434" spans="1:5" x14ac:dyDescent="0.25">
      <c r="A434" s="214"/>
      <c r="B434" s="214"/>
      <c r="C434" s="214"/>
      <c r="D434" s="214"/>
      <c r="E434" s="214"/>
    </row>
    <row r="435" spans="1:5" x14ac:dyDescent="0.25">
      <c r="A435" s="214"/>
      <c r="B435" s="214"/>
      <c r="C435" s="214"/>
      <c r="D435" s="214"/>
      <c r="E435" s="214"/>
    </row>
    <row r="436" spans="1:5" x14ac:dyDescent="0.25">
      <c r="A436" s="214"/>
      <c r="B436" s="214"/>
      <c r="C436" s="214"/>
      <c r="D436" s="214"/>
      <c r="E436" s="214"/>
    </row>
    <row r="437" spans="1:5" x14ac:dyDescent="0.25">
      <c r="A437" s="214"/>
      <c r="B437" s="214"/>
      <c r="C437" s="214"/>
      <c r="D437" s="214"/>
      <c r="E437" s="214"/>
    </row>
    <row r="438" spans="1:5" x14ac:dyDescent="0.25">
      <c r="A438" s="214"/>
      <c r="B438" s="214"/>
      <c r="C438" s="214"/>
      <c r="D438" s="214"/>
      <c r="E438" s="214"/>
    </row>
    <row r="439" spans="1:5" x14ac:dyDescent="0.25">
      <c r="A439" s="214"/>
      <c r="B439" s="214"/>
      <c r="C439" s="214"/>
      <c r="D439" s="214"/>
      <c r="E439" s="214"/>
    </row>
    <row r="440" spans="1:5" x14ac:dyDescent="0.25">
      <c r="A440" s="214"/>
      <c r="B440" s="214"/>
      <c r="C440" s="214"/>
      <c r="D440" s="214"/>
      <c r="E440" s="214"/>
    </row>
    <row r="441" spans="1:5" x14ac:dyDescent="0.25">
      <c r="A441" s="214"/>
      <c r="B441" s="214"/>
      <c r="C441" s="214"/>
      <c r="D441" s="214"/>
      <c r="E441" s="214"/>
    </row>
    <row r="442" spans="1:5" x14ac:dyDescent="0.25">
      <c r="A442" s="214"/>
      <c r="B442" s="214"/>
      <c r="C442" s="214"/>
      <c r="D442" s="214"/>
      <c r="E442" s="214"/>
    </row>
    <row r="443" spans="1:5" x14ac:dyDescent="0.25">
      <c r="A443" s="214"/>
      <c r="B443" s="214"/>
      <c r="C443" s="214"/>
      <c r="D443" s="214"/>
      <c r="E443" s="214"/>
    </row>
    <row r="444" spans="1:5" x14ac:dyDescent="0.25">
      <c r="A444" s="214"/>
      <c r="B444" s="214"/>
      <c r="C444" s="214"/>
      <c r="D444" s="214"/>
      <c r="E444" s="214"/>
    </row>
    <row r="445" spans="1:5" x14ac:dyDescent="0.25">
      <c r="A445" s="214"/>
      <c r="B445" s="214"/>
      <c r="C445" s="214"/>
      <c r="D445" s="214"/>
      <c r="E445" s="214"/>
    </row>
    <row r="446" spans="1:5" x14ac:dyDescent="0.25">
      <c r="A446" s="214"/>
      <c r="B446" s="214"/>
      <c r="C446" s="214"/>
      <c r="D446" s="214"/>
      <c r="E446" s="214"/>
    </row>
    <row r="447" spans="1:5" x14ac:dyDescent="0.25">
      <c r="A447" s="214"/>
      <c r="B447" s="214"/>
      <c r="C447" s="214"/>
      <c r="D447" s="214"/>
      <c r="E447" s="214"/>
    </row>
    <row r="448" spans="1:5" x14ac:dyDescent="0.25">
      <c r="A448" s="214"/>
      <c r="B448" s="214"/>
      <c r="C448" s="214"/>
      <c r="D448" s="214"/>
      <c r="E448" s="214"/>
    </row>
    <row r="449" spans="1:5" x14ac:dyDescent="0.25">
      <c r="A449" s="214"/>
      <c r="B449" s="214"/>
      <c r="C449" s="214"/>
      <c r="D449" s="214"/>
      <c r="E449" s="214"/>
    </row>
    <row r="450" spans="1:5" x14ac:dyDescent="0.25">
      <c r="A450" s="214"/>
      <c r="B450" s="214"/>
      <c r="C450" s="214"/>
      <c r="D450" s="214"/>
      <c r="E450" s="214"/>
    </row>
    <row r="451" spans="1:5" x14ac:dyDescent="0.25">
      <c r="A451" s="214"/>
      <c r="B451" s="214"/>
      <c r="C451" s="214"/>
      <c r="D451" s="214"/>
      <c r="E451" s="214"/>
    </row>
    <row r="452" spans="1:5" x14ac:dyDescent="0.25">
      <c r="A452" s="214"/>
      <c r="B452" s="214"/>
      <c r="C452" s="214"/>
      <c r="D452" s="214"/>
      <c r="E452" s="214"/>
    </row>
    <row r="453" spans="1:5" x14ac:dyDescent="0.25">
      <c r="A453" s="214"/>
      <c r="B453" s="214"/>
      <c r="C453" s="214"/>
      <c r="D453" s="214"/>
      <c r="E453" s="214"/>
    </row>
    <row r="454" spans="1:5" x14ac:dyDescent="0.25">
      <c r="A454" s="214"/>
      <c r="B454" s="214"/>
      <c r="C454" s="214"/>
      <c r="D454" s="214"/>
      <c r="E454" s="214"/>
    </row>
    <row r="455" spans="1:5" x14ac:dyDescent="0.25">
      <c r="A455" s="214"/>
      <c r="B455" s="214"/>
      <c r="C455" s="214"/>
      <c r="D455" s="214"/>
      <c r="E455" s="214"/>
    </row>
    <row r="456" spans="1:5" x14ac:dyDescent="0.25">
      <c r="A456" s="214"/>
      <c r="B456" s="214"/>
      <c r="C456" s="214"/>
      <c r="D456" s="214"/>
      <c r="E456" s="214"/>
    </row>
    <row r="457" spans="1:5" x14ac:dyDescent="0.25">
      <c r="A457" s="214"/>
      <c r="B457" s="214"/>
      <c r="C457" s="214"/>
      <c r="D457" s="214"/>
      <c r="E457" s="214"/>
    </row>
    <row r="458" spans="1:5" x14ac:dyDescent="0.25">
      <c r="A458" s="214"/>
      <c r="B458" s="214"/>
      <c r="C458" s="214"/>
      <c r="D458" s="214"/>
      <c r="E458" s="214"/>
    </row>
    <row r="459" spans="1:5" x14ac:dyDescent="0.25">
      <c r="A459" s="214"/>
      <c r="B459" s="214"/>
      <c r="C459" s="214"/>
      <c r="D459" s="214"/>
      <c r="E459" s="214"/>
    </row>
    <row r="460" spans="1:5" x14ac:dyDescent="0.25">
      <c r="A460" s="214"/>
      <c r="B460" s="214"/>
      <c r="C460" s="214"/>
      <c r="D460" s="214"/>
      <c r="E460" s="214"/>
    </row>
    <row r="461" spans="1:5" x14ac:dyDescent="0.25">
      <c r="A461" s="214"/>
      <c r="B461" s="214"/>
      <c r="C461" s="214"/>
      <c r="D461" s="214"/>
      <c r="E461" s="214"/>
    </row>
    <row r="462" spans="1:5" x14ac:dyDescent="0.25">
      <c r="A462" s="214"/>
      <c r="B462" s="214"/>
      <c r="C462" s="214"/>
      <c r="D462" s="214"/>
      <c r="E462" s="214"/>
    </row>
    <row r="463" spans="1:5" x14ac:dyDescent="0.25">
      <c r="A463" s="214"/>
      <c r="B463" s="214"/>
      <c r="C463" s="214"/>
      <c r="D463" s="214"/>
      <c r="E463" s="214"/>
    </row>
    <row r="464" spans="1:5" x14ac:dyDescent="0.25">
      <c r="A464" s="214"/>
      <c r="B464" s="214"/>
      <c r="C464" s="214"/>
      <c r="D464" s="214"/>
      <c r="E464" s="214"/>
    </row>
    <row r="465" spans="1:5" x14ac:dyDescent="0.25">
      <c r="A465" s="214"/>
      <c r="B465" s="214"/>
      <c r="C465" s="214"/>
      <c r="D465" s="214"/>
      <c r="E465" s="214"/>
    </row>
    <row r="466" spans="1:5" x14ac:dyDescent="0.25">
      <c r="A466" s="214"/>
      <c r="B466" s="214"/>
      <c r="C466" s="214"/>
      <c r="D466" s="214"/>
      <c r="E466" s="214"/>
    </row>
    <row r="467" spans="1:5" x14ac:dyDescent="0.25">
      <c r="A467" s="214"/>
      <c r="B467" s="214"/>
      <c r="C467" s="214"/>
      <c r="D467" s="214"/>
      <c r="E467" s="214"/>
    </row>
    <row r="468" spans="1:5" x14ac:dyDescent="0.25">
      <c r="A468" s="214"/>
      <c r="B468" s="214"/>
      <c r="C468" s="214"/>
      <c r="D468" s="214"/>
      <c r="E468" s="214"/>
    </row>
    <row r="469" spans="1:5" x14ac:dyDescent="0.25">
      <c r="A469" s="214"/>
      <c r="B469" s="214"/>
      <c r="C469" s="214"/>
      <c r="D469" s="214"/>
      <c r="E469" s="214"/>
    </row>
    <row r="470" spans="1:5" x14ac:dyDescent="0.25">
      <c r="A470" s="214"/>
      <c r="B470" s="214"/>
      <c r="C470" s="214"/>
      <c r="D470" s="214"/>
      <c r="E470" s="214"/>
    </row>
    <row r="471" spans="1:5" x14ac:dyDescent="0.25">
      <c r="A471" s="214"/>
      <c r="B471" s="214"/>
      <c r="C471" s="214"/>
      <c r="D471" s="214"/>
      <c r="E471" s="214"/>
    </row>
    <row r="472" spans="1:5" x14ac:dyDescent="0.25">
      <c r="A472" s="214"/>
      <c r="B472" s="214"/>
      <c r="C472" s="214"/>
      <c r="D472" s="214"/>
      <c r="E472" s="214"/>
    </row>
    <row r="473" spans="1:5" x14ac:dyDescent="0.25">
      <c r="A473" s="214"/>
      <c r="B473" s="214"/>
      <c r="C473" s="214"/>
      <c r="D473" s="214"/>
      <c r="E473" s="214"/>
    </row>
    <row r="474" spans="1:5" x14ac:dyDescent="0.25">
      <c r="A474" s="214"/>
      <c r="B474" s="214"/>
      <c r="C474" s="214"/>
      <c r="D474" s="214"/>
      <c r="E474" s="214"/>
    </row>
    <row r="475" spans="1:5" x14ac:dyDescent="0.25">
      <c r="A475" s="214"/>
      <c r="B475" s="214"/>
      <c r="C475" s="214"/>
      <c r="D475" s="214"/>
      <c r="E475" s="214"/>
    </row>
    <row r="476" spans="1:5" x14ac:dyDescent="0.25">
      <c r="A476" s="214"/>
      <c r="B476" s="214"/>
      <c r="C476" s="214"/>
      <c r="D476" s="214"/>
      <c r="E476" s="214"/>
    </row>
    <row r="477" spans="1:5" x14ac:dyDescent="0.25">
      <c r="A477" s="214"/>
      <c r="B477" s="214"/>
      <c r="C477" s="214"/>
      <c r="D477" s="214"/>
      <c r="E477" s="214"/>
    </row>
    <row r="478" spans="1:5" x14ac:dyDescent="0.25">
      <c r="A478" s="214"/>
      <c r="B478" s="214"/>
      <c r="C478" s="214"/>
      <c r="D478" s="214"/>
      <c r="E478" s="214"/>
    </row>
    <row r="479" spans="1:5" x14ac:dyDescent="0.25">
      <c r="A479" s="214"/>
      <c r="B479" s="214"/>
      <c r="C479" s="214"/>
      <c r="D479" s="214"/>
      <c r="E479" s="214"/>
    </row>
    <row r="480" spans="1:5" x14ac:dyDescent="0.25">
      <c r="A480" s="214"/>
      <c r="B480" s="214"/>
      <c r="C480" s="214"/>
      <c r="D480" s="214"/>
      <c r="E480" s="214"/>
    </row>
    <row r="481" spans="1:5" x14ac:dyDescent="0.25">
      <c r="A481" s="214"/>
      <c r="B481" s="214"/>
      <c r="C481" s="214"/>
      <c r="D481" s="214"/>
      <c r="E481" s="214"/>
    </row>
    <row r="482" spans="1:5" x14ac:dyDescent="0.25">
      <c r="A482" s="214"/>
      <c r="B482" s="214"/>
      <c r="C482" s="214"/>
      <c r="D482" s="214"/>
      <c r="E482" s="214"/>
    </row>
    <row r="483" spans="1:5" x14ac:dyDescent="0.25">
      <c r="A483" s="214"/>
      <c r="B483" s="214"/>
      <c r="C483" s="214"/>
      <c r="D483" s="214"/>
      <c r="E483" s="214"/>
    </row>
    <row r="484" spans="1:5" x14ac:dyDescent="0.25">
      <c r="A484" s="214"/>
      <c r="B484" s="214"/>
      <c r="C484" s="214"/>
      <c r="D484" s="214"/>
      <c r="E484" s="214"/>
    </row>
    <row r="485" spans="1:5" x14ac:dyDescent="0.25">
      <c r="A485" s="214"/>
      <c r="B485" s="214"/>
      <c r="C485" s="214"/>
      <c r="D485" s="214"/>
      <c r="E485" s="214"/>
    </row>
    <row r="486" spans="1:5" x14ac:dyDescent="0.25">
      <c r="A486" s="214"/>
      <c r="B486" s="214"/>
      <c r="C486" s="214"/>
      <c r="D486" s="214"/>
      <c r="E486" s="214"/>
    </row>
    <row r="487" spans="1:5" x14ac:dyDescent="0.25">
      <c r="A487" s="214"/>
      <c r="B487" s="214"/>
      <c r="C487" s="214"/>
      <c r="D487" s="214"/>
      <c r="E487" s="214"/>
    </row>
    <row r="488" spans="1:5" x14ac:dyDescent="0.25">
      <c r="A488" s="214"/>
      <c r="B488" s="214"/>
      <c r="C488" s="214"/>
      <c r="D488" s="214"/>
      <c r="E488" s="214"/>
    </row>
    <row r="489" spans="1:5" x14ac:dyDescent="0.25">
      <c r="A489" s="214"/>
      <c r="B489" s="214"/>
      <c r="C489" s="214"/>
      <c r="D489" s="214"/>
      <c r="E489" s="214"/>
    </row>
    <row r="490" spans="1:5" x14ac:dyDescent="0.25">
      <c r="A490" s="214"/>
      <c r="B490" s="214"/>
      <c r="C490" s="214"/>
      <c r="D490" s="214"/>
      <c r="E490" s="214"/>
    </row>
    <row r="491" spans="1:5" x14ac:dyDescent="0.25">
      <c r="A491" s="214"/>
      <c r="B491" s="214"/>
      <c r="C491" s="214"/>
      <c r="D491" s="214"/>
      <c r="E491" s="214"/>
    </row>
    <row r="492" spans="1:5" x14ac:dyDescent="0.25">
      <c r="A492" s="214"/>
      <c r="B492" s="214"/>
      <c r="C492" s="214"/>
      <c r="D492" s="214"/>
      <c r="E492" s="214"/>
    </row>
    <row r="493" spans="1:5" x14ac:dyDescent="0.25">
      <c r="A493" s="214"/>
      <c r="B493" s="214"/>
      <c r="C493" s="214"/>
      <c r="D493" s="214"/>
      <c r="E493" s="214"/>
    </row>
    <row r="494" spans="1:5" x14ac:dyDescent="0.25">
      <c r="A494" s="214"/>
      <c r="B494" s="214"/>
      <c r="C494" s="214"/>
      <c r="D494" s="214"/>
      <c r="E494" s="214"/>
    </row>
    <row r="495" spans="1:5" x14ac:dyDescent="0.25">
      <c r="A495" s="214"/>
      <c r="B495" s="214"/>
      <c r="C495" s="214"/>
      <c r="D495" s="214"/>
      <c r="E495" s="214"/>
    </row>
    <row r="496" spans="1:5" x14ac:dyDescent="0.25">
      <c r="A496" s="214"/>
      <c r="B496" s="214"/>
      <c r="C496" s="214"/>
      <c r="D496" s="214"/>
      <c r="E496" s="214"/>
    </row>
    <row r="497" spans="1:5" x14ac:dyDescent="0.25">
      <c r="A497" s="214"/>
      <c r="B497" s="214"/>
      <c r="C497" s="214"/>
      <c r="D497" s="214"/>
      <c r="E497" s="214"/>
    </row>
    <row r="498" spans="1:5" x14ac:dyDescent="0.25">
      <c r="A498" s="214"/>
      <c r="B498" s="214"/>
      <c r="C498" s="214"/>
      <c r="D498" s="214"/>
      <c r="E498" s="214"/>
    </row>
    <row r="499" spans="1:5" x14ac:dyDescent="0.25">
      <c r="A499" s="214"/>
      <c r="B499" s="214"/>
      <c r="C499" s="214"/>
      <c r="D499" s="214"/>
      <c r="E499" s="214"/>
    </row>
    <row r="500" spans="1:5" x14ac:dyDescent="0.25">
      <c r="A500" s="214"/>
      <c r="B500" s="214"/>
      <c r="C500" s="214"/>
      <c r="D500" s="214"/>
      <c r="E500" s="214"/>
    </row>
    <row r="501" spans="1:5" x14ac:dyDescent="0.25">
      <c r="A501" s="214"/>
      <c r="B501" s="214"/>
      <c r="C501" s="214"/>
      <c r="D501" s="214"/>
      <c r="E501" s="214"/>
    </row>
    <row r="502" spans="1:5" x14ac:dyDescent="0.25">
      <c r="A502" s="214"/>
      <c r="B502" s="214"/>
      <c r="C502" s="214"/>
      <c r="D502" s="214"/>
      <c r="E502" s="214"/>
    </row>
    <row r="503" spans="1:5" x14ac:dyDescent="0.25">
      <c r="A503" s="214"/>
      <c r="B503" s="214"/>
      <c r="C503" s="214"/>
      <c r="D503" s="214"/>
      <c r="E503" s="214"/>
    </row>
    <row r="504" spans="1:5" x14ac:dyDescent="0.25">
      <c r="A504" s="214"/>
      <c r="B504" s="214"/>
      <c r="C504" s="214"/>
      <c r="D504" s="214"/>
      <c r="E504" s="214"/>
    </row>
    <row r="505" spans="1:5" x14ac:dyDescent="0.25">
      <c r="A505" s="214"/>
      <c r="B505" s="214"/>
      <c r="C505" s="214"/>
      <c r="D505" s="214"/>
      <c r="E505" s="214"/>
    </row>
    <row r="506" spans="1:5" x14ac:dyDescent="0.25">
      <c r="A506" s="214"/>
      <c r="B506" s="214"/>
      <c r="C506" s="214"/>
      <c r="D506" s="214"/>
      <c r="E506" s="214"/>
    </row>
    <row r="507" spans="1:5" x14ac:dyDescent="0.25">
      <c r="A507" s="214"/>
      <c r="B507" s="214"/>
      <c r="C507" s="214"/>
      <c r="D507" s="214"/>
      <c r="E507" s="214"/>
    </row>
    <row r="508" spans="1:5" x14ac:dyDescent="0.25">
      <c r="A508" s="214"/>
      <c r="B508" s="214"/>
      <c r="C508" s="214"/>
      <c r="D508" s="214"/>
      <c r="E508" s="214"/>
    </row>
    <row r="509" spans="1:5" x14ac:dyDescent="0.25">
      <c r="A509" s="214"/>
      <c r="B509" s="214"/>
      <c r="C509" s="214"/>
      <c r="D509" s="214"/>
      <c r="E509" s="214"/>
    </row>
    <row r="510" spans="1:5" x14ac:dyDescent="0.25">
      <c r="A510" s="214"/>
      <c r="B510" s="214"/>
      <c r="C510" s="214"/>
      <c r="D510" s="214"/>
      <c r="E510" s="214"/>
    </row>
    <row r="511" spans="1:5" x14ac:dyDescent="0.25">
      <c r="A511" s="214"/>
      <c r="B511" s="214"/>
      <c r="C511" s="214"/>
      <c r="D511" s="214"/>
      <c r="E511" s="214"/>
    </row>
    <row r="512" spans="1:5" x14ac:dyDescent="0.25">
      <c r="A512" s="214"/>
      <c r="B512" s="214"/>
      <c r="C512" s="214"/>
      <c r="D512" s="214"/>
      <c r="E512" s="214"/>
    </row>
    <row r="513" spans="1:5" x14ac:dyDescent="0.25">
      <c r="A513" s="214"/>
      <c r="B513" s="214"/>
      <c r="C513" s="214"/>
      <c r="D513" s="214"/>
      <c r="E513" s="214"/>
    </row>
    <row r="514" spans="1:5" x14ac:dyDescent="0.25">
      <c r="A514" s="214"/>
      <c r="B514" s="214"/>
      <c r="C514" s="214"/>
      <c r="D514" s="214"/>
      <c r="E514" s="214"/>
    </row>
    <row r="515" spans="1:5" x14ac:dyDescent="0.25">
      <c r="A515" s="214"/>
      <c r="B515" s="214"/>
      <c r="C515" s="214"/>
      <c r="D515" s="214"/>
      <c r="E515" s="214"/>
    </row>
    <row r="516" spans="1:5" x14ac:dyDescent="0.25">
      <c r="A516" s="214"/>
      <c r="B516" s="214"/>
      <c r="C516" s="214"/>
      <c r="D516" s="214"/>
      <c r="E516" s="214"/>
    </row>
    <row r="517" spans="1:5" x14ac:dyDescent="0.25">
      <c r="A517" s="214"/>
      <c r="B517" s="214"/>
      <c r="C517" s="214"/>
      <c r="D517" s="214"/>
      <c r="E517" s="214"/>
    </row>
    <row r="518" spans="1:5" x14ac:dyDescent="0.25">
      <c r="A518" s="214"/>
      <c r="B518" s="214"/>
      <c r="C518" s="214"/>
      <c r="D518" s="214"/>
      <c r="E518" s="214"/>
    </row>
    <row r="519" spans="1:5" x14ac:dyDescent="0.25">
      <c r="A519" s="214"/>
      <c r="B519" s="214"/>
      <c r="C519" s="214"/>
      <c r="D519" s="214"/>
      <c r="E519" s="214"/>
    </row>
    <row r="520" spans="1:5" x14ac:dyDescent="0.25">
      <c r="A520" s="214"/>
      <c r="B520" s="214"/>
      <c r="C520" s="214"/>
      <c r="D520" s="214"/>
      <c r="E520" s="214"/>
    </row>
    <row r="521" spans="1:5" x14ac:dyDescent="0.25">
      <c r="A521" s="214"/>
      <c r="B521" s="214"/>
      <c r="C521" s="214"/>
      <c r="D521" s="214"/>
      <c r="E521" s="214"/>
    </row>
    <row r="522" spans="1:5" x14ac:dyDescent="0.25">
      <c r="A522" s="214"/>
      <c r="B522" s="214"/>
      <c r="C522" s="214"/>
      <c r="D522" s="214"/>
      <c r="E522" s="214"/>
    </row>
    <row r="523" spans="1:5" x14ac:dyDescent="0.25">
      <c r="A523" s="214"/>
      <c r="B523" s="214"/>
      <c r="C523" s="214"/>
      <c r="D523" s="214"/>
      <c r="E523" s="214"/>
    </row>
    <row r="524" spans="1:5" x14ac:dyDescent="0.25">
      <c r="A524" s="214"/>
      <c r="B524" s="214"/>
      <c r="C524" s="214"/>
      <c r="D524" s="214"/>
      <c r="E524" s="214"/>
    </row>
    <row r="525" spans="1:5" x14ac:dyDescent="0.25">
      <c r="A525" s="214"/>
      <c r="B525" s="214"/>
      <c r="C525" s="214"/>
      <c r="D525" s="214"/>
      <c r="E525" s="214"/>
    </row>
    <row r="526" spans="1:5" x14ac:dyDescent="0.25">
      <c r="A526" s="214"/>
      <c r="B526" s="214"/>
      <c r="C526" s="214"/>
      <c r="D526" s="214"/>
      <c r="E526" s="214"/>
    </row>
    <row r="527" spans="1:5" x14ac:dyDescent="0.25">
      <c r="A527" s="214"/>
      <c r="B527" s="214"/>
      <c r="C527" s="214"/>
      <c r="D527" s="214"/>
      <c r="E527" s="214"/>
    </row>
    <row r="528" spans="1:5" x14ac:dyDescent="0.25">
      <c r="A528" s="214"/>
      <c r="B528" s="214"/>
      <c r="C528" s="214"/>
      <c r="D528" s="214"/>
      <c r="E528" s="214"/>
    </row>
    <row r="529" spans="1:5" x14ac:dyDescent="0.25">
      <c r="A529" s="214"/>
      <c r="B529" s="214"/>
      <c r="C529" s="214"/>
      <c r="D529" s="214"/>
      <c r="E529" s="214"/>
    </row>
    <row r="530" spans="1:5" x14ac:dyDescent="0.25">
      <c r="A530" s="214"/>
      <c r="B530" s="214"/>
      <c r="C530" s="214"/>
      <c r="D530" s="214"/>
      <c r="E530" s="214"/>
    </row>
    <row r="531" spans="1:5" x14ac:dyDescent="0.25">
      <c r="A531" s="214"/>
      <c r="B531" s="214"/>
      <c r="C531" s="214"/>
      <c r="D531" s="214"/>
      <c r="E531" s="214"/>
    </row>
    <row r="532" spans="1:5" x14ac:dyDescent="0.25">
      <c r="A532" s="214"/>
      <c r="B532" s="214"/>
      <c r="C532" s="214"/>
      <c r="D532" s="214"/>
      <c r="E532" s="214"/>
    </row>
    <row r="533" spans="1:5" x14ac:dyDescent="0.25">
      <c r="A533" s="214"/>
      <c r="B533" s="214"/>
      <c r="C533" s="214"/>
      <c r="D533" s="214"/>
      <c r="E533" s="214"/>
    </row>
    <row r="534" spans="1:5" x14ac:dyDescent="0.25">
      <c r="A534" s="214"/>
      <c r="B534" s="214"/>
      <c r="C534" s="214"/>
      <c r="D534" s="214"/>
      <c r="E534" s="214"/>
    </row>
    <row r="535" spans="1:5" x14ac:dyDescent="0.25">
      <c r="A535" s="214"/>
      <c r="B535" s="214"/>
      <c r="C535" s="214"/>
      <c r="D535" s="214"/>
      <c r="E535" s="214"/>
    </row>
    <row r="536" spans="1:5" x14ac:dyDescent="0.25">
      <c r="A536" s="214"/>
      <c r="B536" s="214"/>
      <c r="C536" s="214"/>
      <c r="D536" s="214"/>
      <c r="E536" s="214"/>
    </row>
    <row r="537" spans="1:5" x14ac:dyDescent="0.25">
      <c r="A537" s="214"/>
      <c r="B537" s="214"/>
      <c r="C537" s="214"/>
      <c r="D537" s="214"/>
      <c r="E537" s="214"/>
    </row>
    <row r="538" spans="1:5" x14ac:dyDescent="0.25">
      <c r="A538" s="214"/>
      <c r="B538" s="214"/>
      <c r="C538" s="214"/>
      <c r="D538" s="214"/>
      <c r="E538" s="214"/>
    </row>
    <row r="539" spans="1:5" x14ac:dyDescent="0.25">
      <c r="A539" s="214"/>
      <c r="B539" s="214"/>
      <c r="C539" s="214"/>
      <c r="D539" s="214"/>
      <c r="E539" s="214"/>
    </row>
    <row r="540" spans="1:5" x14ac:dyDescent="0.25">
      <c r="A540" s="214"/>
      <c r="B540" s="214"/>
      <c r="C540" s="214"/>
      <c r="D540" s="214"/>
      <c r="E540" s="214"/>
    </row>
    <row r="541" spans="1:5" x14ac:dyDescent="0.25">
      <c r="A541" s="214"/>
      <c r="B541" s="214"/>
      <c r="C541" s="214"/>
      <c r="D541" s="214"/>
      <c r="E541" s="214"/>
    </row>
    <row r="542" spans="1:5" x14ac:dyDescent="0.25">
      <c r="A542" s="214"/>
      <c r="B542" s="214"/>
      <c r="C542" s="214"/>
      <c r="D542" s="214"/>
      <c r="E542" s="214"/>
    </row>
    <row r="543" spans="1:5" x14ac:dyDescent="0.25">
      <c r="A543" s="214"/>
      <c r="B543" s="214"/>
      <c r="C543" s="214"/>
      <c r="D543" s="214"/>
      <c r="E543" s="214"/>
    </row>
    <row r="544" spans="1:5" x14ac:dyDescent="0.25">
      <c r="A544" s="214"/>
      <c r="B544" s="214"/>
      <c r="C544" s="214"/>
      <c r="D544" s="214"/>
      <c r="E544" s="214"/>
    </row>
    <row r="545" spans="1:5" x14ac:dyDescent="0.25">
      <c r="A545" s="214"/>
      <c r="B545" s="214"/>
      <c r="C545" s="214"/>
      <c r="D545" s="214"/>
      <c r="E545" s="214"/>
    </row>
    <row r="546" spans="1:5" x14ac:dyDescent="0.25">
      <c r="A546" s="214"/>
      <c r="B546" s="214"/>
      <c r="C546" s="214"/>
      <c r="D546" s="214"/>
      <c r="E546" s="214"/>
    </row>
    <row r="547" spans="1:5" x14ac:dyDescent="0.25">
      <c r="A547" s="214"/>
      <c r="B547" s="214"/>
      <c r="C547" s="214"/>
      <c r="D547" s="214"/>
      <c r="E547" s="214"/>
    </row>
    <row r="548" spans="1:5" x14ac:dyDescent="0.25">
      <c r="A548" s="214"/>
      <c r="B548" s="214"/>
      <c r="C548" s="214"/>
      <c r="D548" s="214"/>
      <c r="E548" s="214"/>
    </row>
    <row r="549" spans="1:5" x14ac:dyDescent="0.25">
      <c r="A549" s="214"/>
      <c r="B549" s="214"/>
      <c r="C549" s="214"/>
      <c r="D549" s="214"/>
      <c r="E549" s="214"/>
    </row>
    <row r="550" spans="1:5" x14ac:dyDescent="0.25">
      <c r="A550" s="214"/>
      <c r="B550" s="214"/>
      <c r="C550" s="214"/>
      <c r="D550" s="214"/>
      <c r="E550" s="214"/>
    </row>
    <row r="551" spans="1:5" x14ac:dyDescent="0.25">
      <c r="A551" s="214"/>
      <c r="B551" s="214"/>
      <c r="C551" s="214"/>
      <c r="D551" s="214"/>
      <c r="E551" s="214"/>
    </row>
    <row r="552" spans="1:5" x14ac:dyDescent="0.25">
      <c r="A552" s="214"/>
      <c r="B552" s="214"/>
      <c r="C552" s="214"/>
      <c r="D552" s="214"/>
      <c r="E552" s="214"/>
    </row>
    <row r="553" spans="1:5" x14ac:dyDescent="0.25">
      <c r="A553" s="214"/>
      <c r="B553" s="214"/>
      <c r="C553" s="214"/>
      <c r="D553" s="214"/>
      <c r="E553" s="214"/>
    </row>
    <row r="554" spans="1:5" x14ac:dyDescent="0.25">
      <c r="A554" s="214"/>
      <c r="B554" s="214"/>
      <c r="C554" s="214"/>
      <c r="D554" s="214"/>
      <c r="E554" s="214"/>
    </row>
    <row r="555" spans="1:5" x14ac:dyDescent="0.25">
      <c r="A555" s="214"/>
      <c r="B555" s="214"/>
      <c r="C555" s="214"/>
      <c r="D555" s="214"/>
      <c r="E555" s="214"/>
    </row>
    <row r="556" spans="1:5" x14ac:dyDescent="0.25">
      <c r="A556" s="214"/>
      <c r="B556" s="214"/>
      <c r="C556" s="214"/>
      <c r="D556" s="214"/>
      <c r="E556" s="214"/>
    </row>
    <row r="557" spans="1:5" x14ac:dyDescent="0.25">
      <c r="A557" s="214"/>
      <c r="B557" s="214"/>
      <c r="C557" s="214"/>
      <c r="D557" s="214"/>
      <c r="E557" s="214"/>
    </row>
    <row r="558" spans="1:5" x14ac:dyDescent="0.25">
      <c r="A558" s="214"/>
      <c r="B558" s="214"/>
      <c r="C558" s="214"/>
      <c r="D558" s="214"/>
      <c r="E558" s="214"/>
    </row>
    <row r="559" spans="1:5" x14ac:dyDescent="0.25">
      <c r="A559" s="214"/>
      <c r="B559" s="214"/>
      <c r="C559" s="214"/>
      <c r="D559" s="214"/>
      <c r="E559" s="214"/>
    </row>
    <row r="560" spans="1:5" x14ac:dyDescent="0.25">
      <c r="A560" s="214"/>
      <c r="B560" s="214"/>
      <c r="C560" s="214"/>
      <c r="D560" s="214"/>
      <c r="E560" s="214"/>
    </row>
    <row r="561" spans="1:5" x14ac:dyDescent="0.25">
      <c r="A561" s="214"/>
      <c r="B561" s="214"/>
      <c r="C561" s="214"/>
      <c r="D561" s="214"/>
      <c r="E561" s="214"/>
    </row>
    <row r="562" spans="1:5" x14ac:dyDescent="0.25">
      <c r="A562" s="214"/>
      <c r="B562" s="214"/>
      <c r="C562" s="214"/>
      <c r="D562" s="214"/>
      <c r="E562" s="214"/>
    </row>
    <row r="563" spans="1:5" x14ac:dyDescent="0.25">
      <c r="A563" s="214"/>
      <c r="B563" s="214"/>
      <c r="C563" s="214"/>
      <c r="D563" s="214"/>
      <c r="E563" s="214"/>
    </row>
    <row r="564" spans="1:5" x14ac:dyDescent="0.25">
      <c r="A564" s="214"/>
      <c r="B564" s="214"/>
      <c r="C564" s="214"/>
      <c r="D564" s="214"/>
      <c r="E564" s="214"/>
    </row>
    <row r="565" spans="1:5" x14ac:dyDescent="0.25">
      <c r="A565" s="214"/>
      <c r="B565" s="214"/>
      <c r="C565" s="214"/>
      <c r="D565" s="214"/>
      <c r="E565" s="214"/>
    </row>
    <row r="566" spans="1:5" x14ac:dyDescent="0.25">
      <c r="A566" s="214"/>
      <c r="B566" s="214"/>
      <c r="C566" s="214"/>
      <c r="D566" s="214"/>
      <c r="E566" s="214"/>
    </row>
    <row r="567" spans="1:5" x14ac:dyDescent="0.25">
      <c r="A567" s="214"/>
      <c r="B567" s="214"/>
      <c r="C567" s="214"/>
      <c r="D567" s="214"/>
      <c r="E567" s="214"/>
    </row>
    <row r="568" spans="1:5" x14ac:dyDescent="0.25">
      <c r="A568" s="214"/>
      <c r="B568" s="214"/>
      <c r="C568" s="214"/>
      <c r="D568" s="214"/>
      <c r="E568" s="214"/>
    </row>
    <row r="569" spans="1:5" x14ac:dyDescent="0.25">
      <c r="A569" s="214"/>
      <c r="B569" s="214"/>
      <c r="C569" s="214"/>
      <c r="D569" s="214"/>
      <c r="E569" s="214"/>
    </row>
    <row r="570" spans="1:5" x14ac:dyDescent="0.25">
      <c r="A570" s="214"/>
      <c r="B570" s="214"/>
      <c r="C570" s="214"/>
      <c r="D570" s="214"/>
      <c r="E570" s="214"/>
    </row>
    <row r="571" spans="1:5" x14ac:dyDescent="0.25">
      <c r="A571" s="214"/>
      <c r="B571" s="214"/>
      <c r="C571" s="214"/>
      <c r="D571" s="214"/>
      <c r="E571" s="214"/>
    </row>
    <row r="572" spans="1:5" x14ac:dyDescent="0.25">
      <c r="A572" s="214"/>
      <c r="B572" s="214"/>
      <c r="C572" s="214"/>
      <c r="D572" s="214"/>
      <c r="E572" s="214"/>
    </row>
    <row r="573" spans="1:5" x14ac:dyDescent="0.25">
      <c r="A573" s="214"/>
      <c r="B573" s="214"/>
      <c r="C573" s="214"/>
      <c r="D573" s="214"/>
      <c r="E573" s="214"/>
    </row>
    <row r="574" spans="1:5" x14ac:dyDescent="0.25">
      <c r="A574" s="214"/>
      <c r="B574" s="214"/>
      <c r="C574" s="214"/>
      <c r="D574" s="214"/>
      <c r="E574" s="214"/>
    </row>
    <row r="575" spans="1:5" x14ac:dyDescent="0.25">
      <c r="A575" s="214"/>
      <c r="B575" s="214"/>
      <c r="C575" s="214"/>
      <c r="D575" s="214"/>
      <c r="E575" s="214"/>
    </row>
    <row r="576" spans="1:5" x14ac:dyDescent="0.25">
      <c r="A576" s="214"/>
      <c r="B576" s="214"/>
      <c r="C576" s="214"/>
      <c r="D576" s="214"/>
      <c r="E576" s="214"/>
    </row>
    <row r="577" spans="1:5" x14ac:dyDescent="0.25">
      <c r="A577" s="214"/>
      <c r="B577" s="214"/>
      <c r="C577" s="214"/>
      <c r="D577" s="214"/>
      <c r="E577" s="214"/>
    </row>
    <row r="578" spans="1:5" x14ac:dyDescent="0.25">
      <c r="A578" s="214"/>
      <c r="B578" s="214"/>
      <c r="C578" s="214"/>
      <c r="D578" s="214"/>
      <c r="E578" s="214"/>
    </row>
    <row r="579" spans="1:5" x14ac:dyDescent="0.25">
      <c r="A579" s="214"/>
      <c r="B579" s="214"/>
      <c r="C579" s="214"/>
      <c r="D579" s="214"/>
      <c r="E579" s="214"/>
    </row>
    <row r="580" spans="1:5" x14ac:dyDescent="0.25">
      <c r="A580" s="214"/>
      <c r="B580" s="214"/>
      <c r="C580" s="214"/>
      <c r="D580" s="214"/>
      <c r="E580" s="214"/>
    </row>
    <row r="581" spans="1:5" x14ac:dyDescent="0.25">
      <c r="A581" s="214"/>
      <c r="B581" s="214"/>
      <c r="C581" s="214"/>
      <c r="D581" s="214"/>
      <c r="E581" s="214"/>
    </row>
    <row r="582" spans="1:5" x14ac:dyDescent="0.25">
      <c r="A582" s="214"/>
      <c r="B582" s="214"/>
      <c r="C582" s="214"/>
      <c r="D582" s="214"/>
      <c r="E582" s="214"/>
    </row>
    <row r="583" spans="1:5" x14ac:dyDescent="0.25">
      <c r="A583" s="214"/>
      <c r="B583" s="214"/>
      <c r="C583" s="214"/>
      <c r="D583" s="214"/>
      <c r="E583" s="214"/>
    </row>
    <row r="584" spans="1:5" x14ac:dyDescent="0.25">
      <c r="A584" s="214"/>
      <c r="B584" s="214"/>
      <c r="C584" s="214"/>
      <c r="D584" s="214"/>
      <c r="E584" s="214"/>
    </row>
    <row r="585" spans="1:5" x14ac:dyDescent="0.25">
      <c r="A585" s="214"/>
      <c r="B585" s="214"/>
      <c r="C585" s="214"/>
      <c r="D585" s="214"/>
      <c r="E585" s="214"/>
    </row>
    <row r="586" spans="1:5" x14ac:dyDescent="0.25">
      <c r="A586" s="214"/>
      <c r="B586" s="214"/>
      <c r="C586" s="214"/>
      <c r="D586" s="214"/>
      <c r="E586" s="214"/>
    </row>
    <row r="587" spans="1:5" x14ac:dyDescent="0.25">
      <c r="A587" s="214"/>
      <c r="B587" s="214"/>
      <c r="C587" s="214"/>
      <c r="D587" s="214"/>
      <c r="E587" s="214"/>
    </row>
    <row r="588" spans="1:5" x14ac:dyDescent="0.25">
      <c r="A588" s="214"/>
      <c r="B588" s="214"/>
      <c r="C588" s="214"/>
      <c r="D588" s="214"/>
      <c r="E588" s="214"/>
    </row>
    <row r="589" spans="1:5" x14ac:dyDescent="0.25">
      <c r="A589" s="214"/>
      <c r="B589" s="214"/>
      <c r="C589" s="214"/>
      <c r="D589" s="214"/>
      <c r="E589" s="214"/>
    </row>
    <row r="590" spans="1:5" x14ac:dyDescent="0.25">
      <c r="A590" s="214"/>
      <c r="B590" s="214"/>
      <c r="C590" s="214"/>
      <c r="D590" s="214"/>
      <c r="E590" s="214"/>
    </row>
    <row r="591" spans="1:5" x14ac:dyDescent="0.25">
      <c r="A591" s="214"/>
      <c r="B591" s="214"/>
      <c r="C591" s="214"/>
      <c r="D591" s="214"/>
      <c r="E591" s="214"/>
    </row>
    <row r="592" spans="1:5" x14ac:dyDescent="0.25">
      <c r="A592" s="214"/>
      <c r="B592" s="214"/>
      <c r="C592" s="214"/>
      <c r="D592" s="214"/>
      <c r="E592" s="214"/>
    </row>
    <row r="593" spans="1:5" x14ac:dyDescent="0.25">
      <c r="A593" s="214"/>
      <c r="B593" s="214"/>
      <c r="C593" s="214"/>
      <c r="D593" s="214"/>
      <c r="E593" s="214"/>
    </row>
    <row r="594" spans="1:5" x14ac:dyDescent="0.25">
      <c r="A594" s="214"/>
      <c r="B594" s="214"/>
      <c r="C594" s="214"/>
      <c r="D594" s="214"/>
      <c r="E594" s="214"/>
    </row>
    <row r="595" spans="1:5" x14ac:dyDescent="0.25">
      <c r="A595" s="214"/>
      <c r="B595" s="214"/>
      <c r="C595" s="214"/>
      <c r="D595" s="214"/>
      <c r="E595" s="214"/>
    </row>
    <row r="596" spans="1:5" x14ac:dyDescent="0.25">
      <c r="A596" s="214"/>
      <c r="B596" s="214"/>
      <c r="C596" s="214"/>
      <c r="D596" s="214"/>
      <c r="E596" s="214"/>
    </row>
    <row r="597" spans="1:5" x14ac:dyDescent="0.25">
      <c r="A597" s="214"/>
      <c r="B597" s="214"/>
      <c r="C597" s="214"/>
      <c r="D597" s="214"/>
      <c r="E597" s="214"/>
    </row>
    <row r="598" spans="1:5" x14ac:dyDescent="0.25">
      <c r="A598" s="214"/>
      <c r="B598" s="214"/>
      <c r="C598" s="214"/>
      <c r="D598" s="214"/>
      <c r="E598" s="214"/>
    </row>
    <row r="599" spans="1:5" x14ac:dyDescent="0.25">
      <c r="A599" s="214"/>
      <c r="B599" s="214"/>
      <c r="C599" s="214"/>
      <c r="D599" s="214"/>
      <c r="E599" s="214"/>
    </row>
    <row r="600" spans="1:5" x14ac:dyDescent="0.25">
      <c r="A600" s="214"/>
      <c r="B600" s="214"/>
      <c r="C600" s="214"/>
      <c r="D600" s="214"/>
      <c r="E600" s="214"/>
    </row>
    <row r="601" spans="1:5" x14ac:dyDescent="0.25">
      <c r="A601" s="214"/>
      <c r="B601" s="214"/>
      <c r="C601" s="214"/>
      <c r="D601" s="214"/>
      <c r="E601" s="214"/>
    </row>
    <row r="602" spans="1:5" x14ac:dyDescent="0.25">
      <c r="A602" s="214"/>
      <c r="B602" s="214"/>
      <c r="C602" s="214"/>
      <c r="D602" s="214"/>
      <c r="E602" s="214"/>
    </row>
    <row r="603" spans="1:5" x14ac:dyDescent="0.25">
      <c r="A603" s="214"/>
      <c r="B603" s="214"/>
      <c r="C603" s="214"/>
      <c r="D603" s="214"/>
      <c r="E603" s="214"/>
    </row>
    <row r="604" spans="1:5" x14ac:dyDescent="0.25">
      <c r="A604" s="214"/>
      <c r="B604" s="214"/>
      <c r="C604" s="214"/>
      <c r="D604" s="214"/>
      <c r="E604" s="214"/>
    </row>
    <row r="605" spans="1:5" x14ac:dyDescent="0.25">
      <c r="A605" s="214"/>
      <c r="B605" s="214"/>
      <c r="C605" s="214"/>
      <c r="D605" s="214"/>
      <c r="E605" s="214"/>
    </row>
    <row r="606" spans="1:5" x14ac:dyDescent="0.25">
      <c r="A606" s="214"/>
      <c r="B606" s="214"/>
      <c r="C606" s="214"/>
      <c r="D606" s="214"/>
      <c r="E606" s="214"/>
    </row>
    <row r="607" spans="1:5" x14ac:dyDescent="0.25">
      <c r="A607" s="214"/>
      <c r="B607" s="214"/>
      <c r="C607" s="214"/>
      <c r="D607" s="214"/>
      <c r="E607" s="214"/>
    </row>
    <row r="608" spans="1:5" x14ac:dyDescent="0.25">
      <c r="A608" s="214"/>
      <c r="B608" s="214"/>
      <c r="C608" s="214"/>
      <c r="D608" s="214"/>
      <c r="E608" s="214"/>
    </row>
    <row r="609" spans="1:5" x14ac:dyDescent="0.25">
      <c r="A609" s="214"/>
      <c r="B609" s="214"/>
      <c r="C609" s="214"/>
      <c r="D609" s="214"/>
      <c r="E609" s="214"/>
    </row>
    <row r="610" spans="1:5" x14ac:dyDescent="0.25">
      <c r="A610" s="214"/>
      <c r="B610" s="214"/>
      <c r="C610" s="214"/>
      <c r="D610" s="214"/>
      <c r="E610" s="214"/>
    </row>
    <row r="611" spans="1:5" x14ac:dyDescent="0.25">
      <c r="A611" s="214"/>
      <c r="B611" s="214"/>
      <c r="C611" s="214"/>
      <c r="D611" s="214"/>
      <c r="E611" s="214"/>
    </row>
    <row r="612" spans="1:5" x14ac:dyDescent="0.25">
      <c r="A612" s="214"/>
      <c r="B612" s="214"/>
      <c r="C612" s="214"/>
      <c r="D612" s="214"/>
      <c r="E612" s="214"/>
    </row>
    <row r="613" spans="1:5" x14ac:dyDescent="0.25">
      <c r="A613" s="214"/>
      <c r="B613" s="214"/>
      <c r="C613" s="214"/>
      <c r="D613" s="214"/>
      <c r="E613" s="214"/>
    </row>
    <row r="614" spans="1:5" x14ac:dyDescent="0.25">
      <c r="A614" s="214"/>
      <c r="B614" s="214"/>
      <c r="C614" s="214"/>
      <c r="D614" s="214"/>
      <c r="E614" s="214"/>
    </row>
    <row r="615" spans="1:5" x14ac:dyDescent="0.25">
      <c r="A615" s="214"/>
      <c r="B615" s="214"/>
      <c r="C615" s="214"/>
      <c r="D615" s="214"/>
      <c r="E615" s="214"/>
    </row>
    <row r="616" spans="1:5" x14ac:dyDescent="0.25">
      <c r="A616" s="214"/>
      <c r="B616" s="214"/>
      <c r="C616" s="214"/>
      <c r="D616" s="214"/>
      <c r="E616" s="214"/>
    </row>
    <row r="617" spans="1:5" x14ac:dyDescent="0.25">
      <c r="A617" s="214"/>
      <c r="B617" s="214"/>
      <c r="C617" s="214"/>
      <c r="D617" s="214"/>
      <c r="E617" s="214"/>
    </row>
    <row r="618" spans="1:5" x14ac:dyDescent="0.25">
      <c r="A618" s="214"/>
      <c r="B618" s="214"/>
      <c r="C618" s="214"/>
      <c r="D618" s="214"/>
      <c r="E618" s="214"/>
    </row>
    <row r="619" spans="1:5" x14ac:dyDescent="0.25">
      <c r="A619" s="214"/>
      <c r="B619" s="214"/>
      <c r="C619" s="214"/>
      <c r="D619" s="214"/>
      <c r="E619" s="214"/>
    </row>
    <row r="620" spans="1:5" x14ac:dyDescent="0.25">
      <c r="A620" s="214"/>
      <c r="B620" s="214"/>
      <c r="C620" s="214"/>
      <c r="D620" s="214"/>
      <c r="E620" s="214"/>
    </row>
    <row r="621" spans="1:5" x14ac:dyDescent="0.25">
      <c r="A621" s="214"/>
      <c r="B621" s="214"/>
      <c r="C621" s="214"/>
      <c r="D621" s="214"/>
      <c r="E621" s="214"/>
    </row>
    <row r="622" spans="1:5" x14ac:dyDescent="0.25">
      <c r="A622" s="214"/>
      <c r="B622" s="214"/>
      <c r="C622" s="214"/>
      <c r="D622" s="214"/>
      <c r="E622" s="214"/>
    </row>
    <row r="623" spans="1:5" x14ac:dyDescent="0.25">
      <c r="A623" s="214"/>
      <c r="B623" s="214"/>
      <c r="C623" s="214"/>
      <c r="D623" s="214"/>
      <c r="E623" s="214"/>
    </row>
    <row r="624" spans="1:5" x14ac:dyDescent="0.25">
      <c r="A624" s="214"/>
      <c r="B624" s="214"/>
      <c r="C624" s="214"/>
      <c r="D624" s="214"/>
      <c r="E624" s="214"/>
    </row>
    <row r="625" spans="1:5" x14ac:dyDescent="0.25">
      <c r="A625" s="214"/>
      <c r="B625" s="214"/>
      <c r="C625" s="214"/>
      <c r="D625" s="214"/>
      <c r="E625" s="214"/>
    </row>
    <row r="626" spans="1:5" x14ac:dyDescent="0.25">
      <c r="A626" s="214"/>
      <c r="B626" s="214"/>
      <c r="C626" s="214"/>
      <c r="D626" s="214"/>
      <c r="E626" s="214"/>
    </row>
    <row r="627" spans="1:5" x14ac:dyDescent="0.25">
      <c r="A627" s="214"/>
      <c r="B627" s="214"/>
      <c r="C627" s="214"/>
      <c r="D627" s="214"/>
      <c r="E627" s="214"/>
    </row>
    <row r="628" spans="1:5" x14ac:dyDescent="0.25">
      <c r="A628" s="214"/>
      <c r="B628" s="214"/>
      <c r="C628" s="214"/>
      <c r="D628" s="214"/>
      <c r="E628" s="214"/>
    </row>
    <row r="629" spans="1:5" x14ac:dyDescent="0.25">
      <c r="A629" s="214"/>
      <c r="B629" s="214"/>
      <c r="C629" s="214"/>
      <c r="D629" s="214"/>
      <c r="E629" s="214"/>
    </row>
    <row r="630" spans="1:5" x14ac:dyDescent="0.25">
      <c r="A630" s="214"/>
      <c r="B630" s="214"/>
      <c r="C630" s="214"/>
      <c r="D630" s="214"/>
      <c r="E630" s="214"/>
    </row>
    <row r="631" spans="1:5" x14ac:dyDescent="0.25">
      <c r="A631" s="214"/>
      <c r="B631" s="214"/>
      <c r="C631" s="214"/>
      <c r="D631" s="214"/>
      <c r="E631" s="214"/>
    </row>
    <row r="632" spans="1:5" x14ac:dyDescent="0.25">
      <c r="A632" s="214"/>
      <c r="B632" s="214"/>
      <c r="C632" s="214"/>
      <c r="D632" s="214"/>
      <c r="E632" s="214"/>
    </row>
    <row r="633" spans="1:5" x14ac:dyDescent="0.25">
      <c r="A633" s="214"/>
      <c r="B633" s="214"/>
      <c r="C633" s="214"/>
      <c r="D633" s="214"/>
      <c r="E633" s="214"/>
    </row>
    <row r="634" spans="1:5" x14ac:dyDescent="0.25">
      <c r="A634" s="214"/>
      <c r="B634" s="214"/>
      <c r="C634" s="214"/>
      <c r="D634" s="214"/>
      <c r="E634" s="214"/>
    </row>
    <row r="635" spans="1:5" x14ac:dyDescent="0.25">
      <c r="A635" s="214"/>
      <c r="B635" s="214"/>
      <c r="C635" s="214"/>
      <c r="D635" s="214"/>
      <c r="E635" s="214"/>
    </row>
    <row r="636" spans="1:5" x14ac:dyDescent="0.25">
      <c r="A636" s="214"/>
      <c r="B636" s="214"/>
      <c r="C636" s="214"/>
      <c r="D636" s="214"/>
      <c r="E636" s="214"/>
    </row>
    <row r="637" spans="1:5" x14ac:dyDescent="0.25">
      <c r="A637" s="214"/>
      <c r="B637" s="214"/>
      <c r="C637" s="214"/>
      <c r="D637" s="214"/>
      <c r="E637" s="214"/>
    </row>
    <row r="638" spans="1:5" x14ac:dyDescent="0.25">
      <c r="A638" s="214"/>
      <c r="B638" s="214"/>
      <c r="C638" s="214"/>
      <c r="D638" s="214"/>
      <c r="E638" s="214"/>
    </row>
    <row r="639" spans="1:5" x14ac:dyDescent="0.25">
      <c r="A639" s="214"/>
      <c r="B639" s="214"/>
      <c r="C639" s="214"/>
      <c r="D639" s="214"/>
      <c r="E639" s="214"/>
    </row>
    <row r="640" spans="1:5" x14ac:dyDescent="0.25">
      <c r="A640" s="214"/>
      <c r="B640" s="214"/>
      <c r="C640" s="214"/>
      <c r="D640" s="214"/>
      <c r="E640" s="214"/>
    </row>
    <row r="641" spans="1:5" x14ac:dyDescent="0.25">
      <c r="A641" s="214"/>
      <c r="B641" s="214"/>
      <c r="C641" s="214"/>
      <c r="D641" s="214"/>
      <c r="E641" s="214"/>
    </row>
    <row r="642" spans="1:5" x14ac:dyDescent="0.25">
      <c r="A642" s="214"/>
      <c r="B642" s="214"/>
      <c r="C642" s="214"/>
      <c r="D642" s="214"/>
      <c r="E642" s="214"/>
    </row>
    <row r="643" spans="1:5" x14ac:dyDescent="0.25">
      <c r="A643" s="214"/>
      <c r="B643" s="214"/>
      <c r="C643" s="214"/>
      <c r="D643" s="214"/>
      <c r="E643" s="214"/>
    </row>
    <row r="644" spans="1:5" x14ac:dyDescent="0.25">
      <c r="A644" s="214"/>
      <c r="B644" s="214"/>
      <c r="C644" s="214"/>
      <c r="D644" s="214"/>
      <c r="E644" s="214"/>
    </row>
    <row r="645" spans="1:5" x14ac:dyDescent="0.25">
      <c r="A645" s="214"/>
      <c r="B645" s="214"/>
      <c r="C645" s="214"/>
      <c r="D645" s="214"/>
      <c r="E645" s="214"/>
    </row>
    <row r="646" spans="1:5" x14ac:dyDescent="0.25">
      <c r="A646" s="214"/>
      <c r="B646" s="214"/>
      <c r="C646" s="214"/>
      <c r="D646" s="214"/>
      <c r="E646" s="214"/>
    </row>
    <row r="647" spans="1:5" x14ac:dyDescent="0.25">
      <c r="A647" s="214"/>
      <c r="B647" s="214"/>
      <c r="C647" s="214"/>
      <c r="D647" s="214"/>
      <c r="E647" s="214"/>
    </row>
    <row r="648" spans="1:5" x14ac:dyDescent="0.25">
      <c r="A648" s="214"/>
      <c r="B648" s="214"/>
      <c r="C648" s="214"/>
      <c r="D648" s="214"/>
      <c r="E648" s="214"/>
    </row>
    <row r="649" spans="1:5" x14ac:dyDescent="0.25">
      <c r="A649" s="214"/>
      <c r="B649" s="214"/>
      <c r="C649" s="214"/>
      <c r="D649" s="214"/>
      <c r="E649" s="214"/>
    </row>
    <row r="650" spans="1:5" x14ac:dyDescent="0.25">
      <c r="A650" s="214"/>
      <c r="B650" s="214"/>
      <c r="C650" s="214"/>
      <c r="D650" s="214"/>
      <c r="E650" s="214"/>
    </row>
    <row r="651" spans="1:5" x14ac:dyDescent="0.25">
      <c r="A651" s="214"/>
      <c r="B651" s="214"/>
      <c r="C651" s="214"/>
      <c r="D651" s="214"/>
      <c r="E651" s="214"/>
    </row>
    <row r="652" spans="1:5" x14ac:dyDescent="0.25">
      <c r="A652" s="214"/>
      <c r="B652" s="214"/>
      <c r="C652" s="214"/>
      <c r="D652" s="214"/>
      <c r="E652" s="214"/>
    </row>
    <row r="653" spans="1:5" x14ac:dyDescent="0.25">
      <c r="A653" s="214"/>
      <c r="B653" s="214"/>
      <c r="C653" s="214"/>
      <c r="D653" s="214"/>
      <c r="E653" s="214"/>
    </row>
    <row r="654" spans="1:5" x14ac:dyDescent="0.25">
      <c r="A654" s="214"/>
      <c r="B654" s="214"/>
      <c r="C654" s="214"/>
      <c r="D654" s="214"/>
      <c r="E654" s="214"/>
    </row>
    <row r="655" spans="1:5" x14ac:dyDescent="0.25">
      <c r="A655" s="214"/>
      <c r="B655" s="214"/>
      <c r="C655" s="214"/>
      <c r="D655" s="214"/>
      <c r="E655" s="214"/>
    </row>
    <row r="656" spans="1:5" x14ac:dyDescent="0.25">
      <c r="A656" s="214"/>
      <c r="B656" s="214"/>
      <c r="C656" s="214"/>
      <c r="D656" s="214"/>
      <c r="E656" s="214"/>
    </row>
    <row r="657" spans="1:5" x14ac:dyDescent="0.25">
      <c r="A657" s="214"/>
      <c r="B657" s="214"/>
      <c r="C657" s="214"/>
      <c r="D657" s="214"/>
      <c r="E657" s="214"/>
    </row>
    <row r="658" spans="1:5" x14ac:dyDescent="0.25">
      <c r="A658" s="214"/>
      <c r="B658" s="214"/>
      <c r="C658" s="214"/>
      <c r="D658" s="214"/>
      <c r="E658" s="214"/>
    </row>
    <row r="659" spans="1:5" x14ac:dyDescent="0.25">
      <c r="A659" s="214"/>
      <c r="B659" s="214"/>
      <c r="C659" s="214"/>
      <c r="D659" s="214"/>
      <c r="E659" s="214"/>
    </row>
    <row r="660" spans="1:5" x14ac:dyDescent="0.25">
      <c r="A660" s="214"/>
      <c r="B660" s="214"/>
      <c r="C660" s="214"/>
      <c r="D660" s="214"/>
      <c r="E660" s="214"/>
    </row>
    <row r="661" spans="1:5" x14ac:dyDescent="0.25">
      <c r="A661" s="214"/>
      <c r="B661" s="214"/>
      <c r="C661" s="214"/>
      <c r="D661" s="214"/>
      <c r="E661" s="214"/>
    </row>
    <row r="662" spans="1:5" x14ac:dyDescent="0.25">
      <c r="A662" s="214"/>
      <c r="B662" s="214"/>
      <c r="C662" s="214"/>
      <c r="D662" s="214"/>
      <c r="E662" s="214"/>
    </row>
    <row r="663" spans="1:5" x14ac:dyDescent="0.25">
      <c r="A663" s="214"/>
      <c r="B663" s="214"/>
      <c r="C663" s="214"/>
      <c r="D663" s="214"/>
      <c r="E663" s="214"/>
    </row>
    <row r="664" spans="1:5" x14ac:dyDescent="0.25">
      <c r="A664" s="214"/>
      <c r="B664" s="214"/>
      <c r="C664" s="214"/>
      <c r="D664" s="214"/>
      <c r="E664" s="214"/>
    </row>
    <row r="665" spans="1:5" x14ac:dyDescent="0.25">
      <c r="A665" s="214"/>
      <c r="B665" s="214"/>
      <c r="C665" s="214"/>
      <c r="D665" s="214"/>
      <c r="E665" s="214"/>
    </row>
    <row r="666" spans="1:5" x14ac:dyDescent="0.25">
      <c r="A666" s="214"/>
      <c r="B666" s="214"/>
      <c r="C666" s="214"/>
      <c r="D666" s="214"/>
      <c r="E666" s="214"/>
    </row>
    <row r="667" spans="1:5" x14ac:dyDescent="0.25">
      <c r="A667" s="214"/>
      <c r="B667" s="214"/>
      <c r="C667" s="214"/>
      <c r="D667" s="214"/>
      <c r="E667" s="214"/>
    </row>
    <row r="668" spans="1:5" x14ac:dyDescent="0.25">
      <c r="A668" s="214"/>
      <c r="B668" s="214"/>
      <c r="C668" s="214"/>
      <c r="D668" s="214"/>
      <c r="E668" s="214"/>
    </row>
    <row r="669" spans="1:5" x14ac:dyDescent="0.25">
      <c r="A669" s="214"/>
      <c r="B669" s="214"/>
      <c r="C669" s="214"/>
      <c r="D669" s="214"/>
      <c r="E669" s="214"/>
    </row>
    <row r="670" spans="1:5" x14ac:dyDescent="0.25">
      <c r="A670" s="214"/>
      <c r="B670" s="214"/>
      <c r="C670" s="214"/>
      <c r="D670" s="214"/>
      <c r="E670" s="214"/>
    </row>
    <row r="671" spans="1:5" x14ac:dyDescent="0.25">
      <c r="A671" s="214"/>
      <c r="B671" s="214"/>
      <c r="C671" s="214"/>
      <c r="D671" s="214"/>
      <c r="E671" s="214"/>
    </row>
    <row r="672" spans="1:5" x14ac:dyDescent="0.25">
      <c r="A672" s="214"/>
      <c r="B672" s="214"/>
      <c r="C672" s="214"/>
      <c r="D672" s="214"/>
      <c r="E672" s="214"/>
    </row>
    <row r="673" spans="1:5" x14ac:dyDescent="0.25">
      <c r="A673" s="214"/>
      <c r="B673" s="214"/>
      <c r="C673" s="214"/>
      <c r="D673" s="214"/>
      <c r="E673" s="214"/>
    </row>
    <row r="674" spans="1:5" x14ac:dyDescent="0.25">
      <c r="A674" s="214"/>
      <c r="B674" s="214"/>
      <c r="C674" s="214"/>
      <c r="D674" s="214"/>
      <c r="E674" s="214"/>
    </row>
    <row r="675" spans="1:5" x14ac:dyDescent="0.25">
      <c r="A675" s="214"/>
      <c r="B675" s="214"/>
      <c r="C675" s="214"/>
      <c r="D675" s="214"/>
      <c r="E675" s="214"/>
    </row>
    <row r="676" spans="1:5" x14ac:dyDescent="0.25">
      <c r="A676" s="214"/>
      <c r="B676" s="214"/>
      <c r="C676" s="214"/>
      <c r="D676" s="214"/>
      <c r="E676" s="214"/>
    </row>
    <row r="677" spans="1:5" x14ac:dyDescent="0.25">
      <c r="A677" s="214"/>
      <c r="B677" s="214"/>
      <c r="C677" s="214"/>
      <c r="D677" s="214"/>
      <c r="E677" s="214"/>
    </row>
    <row r="678" spans="1:5" x14ac:dyDescent="0.25">
      <c r="A678" s="214"/>
      <c r="B678" s="214"/>
      <c r="C678" s="214"/>
      <c r="D678" s="214"/>
      <c r="E678" s="214"/>
    </row>
    <row r="679" spans="1:5" x14ac:dyDescent="0.25">
      <c r="A679" s="214"/>
      <c r="B679" s="214"/>
      <c r="C679" s="214"/>
      <c r="D679" s="214"/>
      <c r="E679" s="214"/>
    </row>
    <row r="680" spans="1:5" x14ac:dyDescent="0.25">
      <c r="A680" s="214"/>
      <c r="B680" s="214"/>
      <c r="C680" s="214"/>
      <c r="D680" s="214"/>
      <c r="E680" s="214"/>
    </row>
    <row r="681" spans="1:5" x14ac:dyDescent="0.25">
      <c r="A681" s="214"/>
      <c r="B681" s="214"/>
      <c r="C681" s="214"/>
      <c r="D681" s="214"/>
      <c r="E681" s="214"/>
    </row>
    <row r="682" spans="1:5" x14ac:dyDescent="0.25">
      <c r="A682" s="214"/>
      <c r="B682" s="214"/>
      <c r="C682" s="214"/>
      <c r="D682" s="214"/>
      <c r="E682" s="214"/>
    </row>
    <row r="683" spans="1:5" x14ac:dyDescent="0.25">
      <c r="A683" s="214"/>
      <c r="B683" s="214"/>
      <c r="C683" s="214"/>
      <c r="D683" s="214"/>
      <c r="E683" s="214"/>
    </row>
    <row r="684" spans="1:5" x14ac:dyDescent="0.25">
      <c r="A684" s="214"/>
      <c r="B684" s="214"/>
      <c r="C684" s="214"/>
      <c r="D684" s="214"/>
      <c r="E684" s="214"/>
    </row>
    <row r="685" spans="1:5" x14ac:dyDescent="0.25">
      <c r="A685" s="214"/>
      <c r="B685" s="214"/>
      <c r="C685" s="214"/>
      <c r="D685" s="214"/>
      <c r="E685" s="214"/>
    </row>
    <row r="686" spans="1:5" x14ac:dyDescent="0.25">
      <c r="A686" s="214"/>
      <c r="B686" s="214"/>
      <c r="C686" s="214"/>
      <c r="D686" s="214"/>
      <c r="E686" s="214"/>
    </row>
    <row r="687" spans="1:5" x14ac:dyDescent="0.25">
      <c r="A687" s="214"/>
      <c r="B687" s="214"/>
      <c r="C687" s="214"/>
      <c r="D687" s="214"/>
      <c r="E687" s="214"/>
    </row>
    <row r="688" spans="1:5" x14ac:dyDescent="0.25">
      <c r="A688" s="214"/>
      <c r="B688" s="214"/>
      <c r="C688" s="214"/>
      <c r="D688" s="214"/>
      <c r="E688" s="214"/>
    </row>
    <row r="689" spans="1:5" x14ac:dyDescent="0.25">
      <c r="A689" s="214"/>
      <c r="B689" s="214"/>
      <c r="C689" s="214"/>
      <c r="D689" s="214"/>
      <c r="E689" s="214"/>
    </row>
    <row r="690" spans="1:5" x14ac:dyDescent="0.25">
      <c r="A690" s="214"/>
      <c r="B690" s="214"/>
      <c r="C690" s="214"/>
      <c r="D690" s="214"/>
      <c r="E690" s="214"/>
    </row>
    <row r="691" spans="1:5" x14ac:dyDescent="0.25">
      <c r="A691" s="214"/>
      <c r="B691" s="214"/>
      <c r="C691" s="214"/>
      <c r="D691" s="214"/>
      <c r="E691" s="214"/>
    </row>
    <row r="692" spans="1:5" x14ac:dyDescent="0.25">
      <c r="A692" s="214"/>
      <c r="B692" s="214"/>
      <c r="C692" s="214"/>
      <c r="D692" s="214"/>
      <c r="E692" s="214"/>
    </row>
    <row r="693" spans="1:5" x14ac:dyDescent="0.25">
      <c r="A693" s="214"/>
      <c r="B693" s="214"/>
      <c r="C693" s="214"/>
      <c r="D693" s="214"/>
      <c r="E693" s="214"/>
    </row>
    <row r="694" spans="1:5" x14ac:dyDescent="0.25">
      <c r="A694" s="214"/>
      <c r="B694" s="214"/>
      <c r="C694" s="214"/>
      <c r="D694" s="214"/>
      <c r="E694" s="214"/>
    </row>
    <row r="695" spans="1:5" x14ac:dyDescent="0.25">
      <c r="A695" s="214"/>
      <c r="B695" s="214"/>
      <c r="C695" s="214"/>
      <c r="D695" s="214"/>
      <c r="E695" s="214"/>
    </row>
    <row r="696" spans="1:5" x14ac:dyDescent="0.25">
      <c r="A696" s="214"/>
      <c r="B696" s="214"/>
      <c r="C696" s="214"/>
      <c r="D696" s="214"/>
      <c r="E696" s="214"/>
    </row>
    <row r="697" spans="1:5" x14ac:dyDescent="0.25">
      <c r="A697" s="214"/>
      <c r="B697" s="214"/>
      <c r="C697" s="214"/>
      <c r="D697" s="214"/>
      <c r="E697" s="214"/>
    </row>
    <row r="698" spans="1:5" x14ac:dyDescent="0.25">
      <c r="A698" s="214"/>
      <c r="B698" s="214"/>
      <c r="C698" s="214"/>
      <c r="D698" s="214"/>
      <c r="E698" s="214"/>
    </row>
    <row r="699" spans="1:5" x14ac:dyDescent="0.25">
      <c r="A699" s="214"/>
      <c r="B699" s="214"/>
      <c r="C699" s="214"/>
      <c r="D699" s="214"/>
      <c r="E699" s="214"/>
    </row>
    <row r="700" spans="1:5" x14ac:dyDescent="0.25">
      <c r="A700" s="214"/>
      <c r="B700" s="214"/>
      <c r="C700" s="214"/>
      <c r="D700" s="214"/>
      <c r="E700" s="214"/>
    </row>
    <row r="701" spans="1:5" x14ac:dyDescent="0.25">
      <c r="A701" s="214"/>
      <c r="B701" s="214"/>
      <c r="C701" s="214"/>
      <c r="D701" s="214"/>
      <c r="E701" s="214"/>
    </row>
    <row r="702" spans="1:5" x14ac:dyDescent="0.25">
      <c r="A702" s="214"/>
      <c r="B702" s="214"/>
      <c r="C702" s="214"/>
      <c r="D702" s="214"/>
      <c r="E702" s="214"/>
    </row>
    <row r="703" spans="1:5" x14ac:dyDescent="0.25">
      <c r="A703" s="214"/>
      <c r="B703" s="214"/>
      <c r="C703" s="214"/>
      <c r="D703" s="214"/>
      <c r="E703" s="214"/>
    </row>
    <row r="704" spans="1:5" x14ac:dyDescent="0.25">
      <c r="A704" s="214"/>
      <c r="B704" s="214"/>
      <c r="C704" s="214"/>
      <c r="D704" s="214"/>
      <c r="E704" s="214"/>
    </row>
    <row r="705" spans="1:5" x14ac:dyDescent="0.25">
      <c r="A705" s="214"/>
      <c r="B705" s="214"/>
      <c r="C705" s="214"/>
      <c r="D705" s="214"/>
      <c r="E705" s="214"/>
    </row>
    <row r="706" spans="1:5" x14ac:dyDescent="0.25">
      <c r="A706" s="214"/>
      <c r="B706" s="214"/>
      <c r="C706" s="214"/>
      <c r="D706" s="214"/>
      <c r="E706" s="214"/>
    </row>
    <row r="707" spans="1:5" x14ac:dyDescent="0.25">
      <c r="A707" s="214"/>
      <c r="B707" s="214"/>
      <c r="C707" s="214"/>
      <c r="D707" s="214"/>
      <c r="E707" s="214"/>
    </row>
    <row r="708" spans="1:5" x14ac:dyDescent="0.25">
      <c r="A708" s="214"/>
      <c r="B708" s="214"/>
      <c r="C708" s="214"/>
      <c r="D708" s="214"/>
      <c r="E708" s="214"/>
    </row>
    <row r="709" spans="1:5" x14ac:dyDescent="0.25">
      <c r="A709" s="214"/>
      <c r="B709" s="214"/>
      <c r="C709" s="214"/>
      <c r="D709" s="214"/>
      <c r="E709" s="214"/>
    </row>
    <row r="710" spans="1:5" x14ac:dyDescent="0.25">
      <c r="A710" s="214"/>
      <c r="B710" s="214"/>
      <c r="C710" s="214"/>
      <c r="D710" s="214"/>
      <c r="E710" s="214"/>
    </row>
    <row r="711" spans="1:5" x14ac:dyDescent="0.25">
      <c r="A711" s="214"/>
      <c r="B711" s="214"/>
      <c r="C711" s="214"/>
      <c r="D711" s="214"/>
      <c r="E711" s="214"/>
    </row>
    <row r="712" spans="1:5" x14ac:dyDescent="0.25">
      <c r="A712" s="214"/>
      <c r="B712" s="214"/>
      <c r="C712" s="214"/>
      <c r="D712" s="214"/>
      <c r="E712" s="214"/>
    </row>
    <row r="713" spans="1:5" x14ac:dyDescent="0.25">
      <c r="A713" s="214"/>
      <c r="B713" s="214"/>
      <c r="C713" s="214"/>
      <c r="D713" s="214"/>
      <c r="E713" s="214"/>
    </row>
    <row r="714" spans="1:5" x14ac:dyDescent="0.25">
      <c r="A714" s="214"/>
      <c r="B714" s="214"/>
      <c r="C714" s="214"/>
      <c r="D714" s="214"/>
      <c r="E714" s="214"/>
    </row>
    <row r="715" spans="1:5" x14ac:dyDescent="0.25">
      <c r="A715" s="214"/>
      <c r="B715" s="214"/>
      <c r="C715" s="214"/>
      <c r="D715" s="214"/>
      <c r="E715" s="214"/>
    </row>
    <row r="716" spans="1:5" x14ac:dyDescent="0.25">
      <c r="A716" s="214"/>
      <c r="B716" s="214"/>
      <c r="C716" s="214"/>
      <c r="D716" s="214"/>
      <c r="E716" s="214"/>
    </row>
    <row r="717" spans="1:5" x14ac:dyDescent="0.25">
      <c r="A717" s="214"/>
      <c r="B717" s="214"/>
      <c r="C717" s="214"/>
      <c r="D717" s="214"/>
      <c r="E717" s="214"/>
    </row>
    <row r="718" spans="1:5" x14ac:dyDescent="0.25">
      <c r="A718" s="214"/>
      <c r="B718" s="214"/>
      <c r="C718" s="214"/>
      <c r="D718" s="214"/>
      <c r="E718" s="214"/>
    </row>
    <row r="719" spans="1:5" x14ac:dyDescent="0.25">
      <c r="A719" s="214"/>
      <c r="B719" s="214"/>
      <c r="C719" s="214"/>
      <c r="D719" s="214"/>
      <c r="E719" s="214"/>
    </row>
    <row r="720" spans="1:5" x14ac:dyDescent="0.25">
      <c r="A720" s="214"/>
      <c r="B720" s="214"/>
      <c r="C720" s="214"/>
      <c r="D720" s="214"/>
      <c r="E720" s="214"/>
    </row>
    <row r="721" spans="1:5" x14ac:dyDescent="0.25">
      <c r="A721" s="214"/>
      <c r="B721" s="214"/>
      <c r="C721" s="214"/>
      <c r="D721" s="214"/>
      <c r="E721" s="214"/>
    </row>
    <row r="722" spans="1:5" x14ac:dyDescent="0.25">
      <c r="A722" s="214"/>
      <c r="B722" s="214"/>
      <c r="C722" s="214"/>
      <c r="D722" s="214"/>
      <c r="E722" s="214"/>
    </row>
    <row r="723" spans="1:5" x14ac:dyDescent="0.25">
      <c r="A723" s="214"/>
      <c r="B723" s="214"/>
      <c r="C723" s="214"/>
      <c r="D723" s="214"/>
      <c r="E723" s="214"/>
    </row>
    <row r="724" spans="1:5" x14ac:dyDescent="0.25">
      <c r="A724" s="214"/>
      <c r="B724" s="214"/>
      <c r="C724" s="214"/>
      <c r="D724" s="214"/>
      <c r="E724" s="214"/>
    </row>
    <row r="725" spans="1:5" x14ac:dyDescent="0.25">
      <c r="A725" s="214"/>
      <c r="B725" s="214"/>
      <c r="C725" s="214"/>
      <c r="D725" s="214"/>
      <c r="E725" s="214"/>
    </row>
    <row r="726" spans="1:5" x14ac:dyDescent="0.25">
      <c r="A726" s="214"/>
      <c r="B726" s="214"/>
      <c r="C726" s="214"/>
      <c r="D726" s="214"/>
      <c r="E726" s="214"/>
    </row>
    <row r="727" spans="1:5" x14ac:dyDescent="0.25">
      <c r="A727" s="214"/>
      <c r="B727" s="214"/>
      <c r="C727" s="214"/>
      <c r="D727" s="214"/>
      <c r="E727" s="214"/>
    </row>
    <row r="728" spans="1:5" x14ac:dyDescent="0.25">
      <c r="A728" s="214"/>
      <c r="B728" s="214"/>
      <c r="C728" s="214"/>
      <c r="D728" s="214"/>
      <c r="E728" s="214"/>
    </row>
    <row r="729" spans="1:5" x14ac:dyDescent="0.25">
      <c r="A729" s="214"/>
      <c r="B729" s="214"/>
      <c r="C729" s="214"/>
      <c r="D729" s="214"/>
      <c r="E729" s="214"/>
    </row>
    <row r="730" spans="1:5" x14ac:dyDescent="0.25">
      <c r="A730" s="214"/>
      <c r="B730" s="214"/>
      <c r="C730" s="214"/>
      <c r="D730" s="214"/>
      <c r="E730" s="214"/>
    </row>
    <row r="731" spans="1:5" x14ac:dyDescent="0.25">
      <c r="A731" s="214"/>
      <c r="B731" s="214"/>
      <c r="C731" s="214"/>
      <c r="D731" s="214"/>
      <c r="E731" s="214"/>
    </row>
    <row r="732" spans="1:5" x14ac:dyDescent="0.25">
      <c r="A732" s="214"/>
      <c r="B732" s="214"/>
      <c r="C732" s="214"/>
      <c r="D732" s="214"/>
      <c r="E732" s="214"/>
    </row>
    <row r="733" spans="1:5" x14ac:dyDescent="0.25">
      <c r="A733" s="214"/>
      <c r="B733" s="214"/>
      <c r="C733" s="214"/>
      <c r="D733" s="214"/>
      <c r="E733" s="214"/>
    </row>
    <row r="734" spans="1:5" x14ac:dyDescent="0.25">
      <c r="A734" s="214"/>
      <c r="B734" s="214"/>
      <c r="C734" s="214"/>
      <c r="D734" s="214"/>
      <c r="E734" s="214"/>
    </row>
    <row r="735" spans="1:5" x14ac:dyDescent="0.25">
      <c r="A735" s="214"/>
      <c r="B735" s="214"/>
      <c r="C735" s="214"/>
      <c r="D735" s="214"/>
      <c r="E735" s="214"/>
    </row>
    <row r="736" spans="1:5" x14ac:dyDescent="0.25">
      <c r="A736" s="214"/>
      <c r="B736" s="214"/>
      <c r="C736" s="214"/>
      <c r="D736" s="214"/>
      <c r="E736" s="214"/>
    </row>
    <row r="737" spans="1:5" x14ac:dyDescent="0.25">
      <c r="A737" s="214"/>
      <c r="B737" s="214"/>
      <c r="C737" s="214"/>
      <c r="D737" s="214"/>
      <c r="E737" s="214"/>
    </row>
    <row r="738" spans="1:5" x14ac:dyDescent="0.25">
      <c r="A738" s="214"/>
      <c r="B738" s="214"/>
      <c r="C738" s="214"/>
      <c r="D738" s="214"/>
      <c r="E738" s="214"/>
    </row>
    <row r="739" spans="1:5" x14ac:dyDescent="0.25">
      <c r="A739" s="214"/>
      <c r="B739" s="214"/>
      <c r="C739" s="214"/>
      <c r="D739" s="214"/>
      <c r="E739" s="214"/>
    </row>
    <row r="740" spans="1:5" x14ac:dyDescent="0.25">
      <c r="A740" s="214"/>
      <c r="B740" s="214"/>
      <c r="C740" s="214"/>
      <c r="D740" s="214"/>
      <c r="E740" s="214"/>
    </row>
    <row r="741" spans="1:5" x14ac:dyDescent="0.25">
      <c r="A741" s="214"/>
      <c r="B741" s="214"/>
      <c r="C741" s="214"/>
      <c r="D741" s="214"/>
      <c r="E741" s="214"/>
    </row>
    <row r="742" spans="1:5" x14ac:dyDescent="0.25">
      <c r="A742" s="214"/>
      <c r="B742" s="214"/>
      <c r="C742" s="214"/>
      <c r="D742" s="214"/>
      <c r="E742" s="214"/>
    </row>
    <row r="743" spans="1:5" x14ac:dyDescent="0.25">
      <c r="A743" s="214"/>
      <c r="B743" s="214"/>
      <c r="C743" s="214"/>
      <c r="D743" s="214"/>
      <c r="E743" s="214"/>
    </row>
    <row r="744" spans="1:5" x14ac:dyDescent="0.25">
      <c r="A744" s="214"/>
      <c r="B744" s="214"/>
      <c r="C744" s="214"/>
      <c r="D744" s="214"/>
      <c r="E744" s="214"/>
    </row>
    <row r="745" spans="1:5" x14ac:dyDescent="0.25">
      <c r="A745" s="214"/>
      <c r="B745" s="214"/>
      <c r="C745" s="214"/>
      <c r="D745" s="214"/>
      <c r="E745" s="214"/>
    </row>
    <row r="746" spans="1:5" x14ac:dyDescent="0.25">
      <c r="A746" s="214"/>
      <c r="B746" s="214"/>
      <c r="C746" s="214"/>
      <c r="D746" s="214"/>
      <c r="E746" s="214"/>
    </row>
    <row r="747" spans="1:5" x14ac:dyDescent="0.25">
      <c r="A747" s="214"/>
      <c r="B747" s="214"/>
      <c r="C747" s="214"/>
      <c r="D747" s="214"/>
      <c r="E747" s="214"/>
    </row>
    <row r="748" spans="1:5" x14ac:dyDescent="0.25">
      <c r="A748" s="214"/>
      <c r="B748" s="214"/>
      <c r="C748" s="214"/>
      <c r="D748" s="214"/>
      <c r="E748" s="214"/>
    </row>
    <row r="749" spans="1:5" x14ac:dyDescent="0.25">
      <c r="A749" s="214"/>
      <c r="B749" s="214"/>
      <c r="C749" s="214"/>
      <c r="D749" s="214"/>
      <c r="E749" s="214"/>
    </row>
    <row r="750" spans="1:5" x14ac:dyDescent="0.25">
      <c r="A750" s="214"/>
      <c r="B750" s="214"/>
      <c r="C750" s="214"/>
      <c r="D750" s="214"/>
      <c r="E750" s="214"/>
    </row>
    <row r="751" spans="1:5" x14ac:dyDescent="0.25">
      <c r="A751" s="214"/>
      <c r="B751" s="214"/>
      <c r="C751" s="214"/>
      <c r="D751" s="214"/>
      <c r="E751" s="214"/>
    </row>
    <row r="752" spans="1:5" x14ac:dyDescent="0.25">
      <c r="A752" s="214"/>
      <c r="B752" s="214"/>
      <c r="C752" s="214"/>
      <c r="D752" s="214"/>
      <c r="E752" s="214"/>
    </row>
    <row r="753" spans="1:5" x14ac:dyDescent="0.25">
      <c r="A753" s="214"/>
      <c r="B753" s="214"/>
      <c r="C753" s="214"/>
      <c r="D753" s="214"/>
      <c r="E753" s="214"/>
    </row>
    <row r="754" spans="1:5" x14ac:dyDescent="0.25">
      <c r="A754" s="214"/>
      <c r="B754" s="214"/>
      <c r="C754" s="214"/>
      <c r="D754" s="214"/>
      <c r="E754" s="214"/>
    </row>
    <row r="755" spans="1:5" x14ac:dyDescent="0.25">
      <c r="A755" s="214"/>
      <c r="B755" s="214"/>
      <c r="C755" s="214"/>
      <c r="D755" s="214"/>
      <c r="E755" s="214"/>
    </row>
    <row r="756" spans="1:5" x14ac:dyDescent="0.25">
      <c r="A756" s="214"/>
      <c r="B756" s="214"/>
      <c r="C756" s="214"/>
      <c r="D756" s="214"/>
      <c r="E756" s="214"/>
    </row>
    <row r="757" spans="1:5" x14ac:dyDescent="0.25">
      <c r="A757" s="214"/>
      <c r="B757" s="214"/>
      <c r="C757" s="214"/>
      <c r="D757" s="214"/>
      <c r="E757" s="214"/>
    </row>
    <row r="758" spans="1:5" x14ac:dyDescent="0.25">
      <c r="A758" s="214"/>
      <c r="B758" s="214"/>
      <c r="C758" s="214"/>
      <c r="D758" s="214"/>
      <c r="E758" s="214"/>
    </row>
    <row r="759" spans="1:5" x14ac:dyDescent="0.25">
      <c r="A759" s="214"/>
      <c r="B759" s="214"/>
      <c r="C759" s="214"/>
      <c r="D759" s="214"/>
      <c r="E759" s="214"/>
    </row>
    <row r="760" spans="1:5" x14ac:dyDescent="0.25">
      <c r="A760" s="214"/>
      <c r="B760" s="214"/>
      <c r="C760" s="214"/>
      <c r="D760" s="214"/>
      <c r="E760" s="214"/>
    </row>
    <row r="761" spans="1:5" x14ac:dyDescent="0.25">
      <c r="A761" s="214"/>
      <c r="B761" s="214"/>
      <c r="C761" s="214"/>
      <c r="D761" s="214"/>
      <c r="E761" s="214"/>
    </row>
    <row r="762" spans="1:5" x14ac:dyDescent="0.25">
      <c r="A762" s="214"/>
      <c r="B762" s="214"/>
      <c r="C762" s="214"/>
      <c r="D762" s="214"/>
      <c r="E762" s="214"/>
    </row>
    <row r="763" spans="1:5" x14ac:dyDescent="0.25">
      <c r="A763" s="214"/>
      <c r="B763" s="214"/>
      <c r="C763" s="214"/>
      <c r="D763" s="214"/>
      <c r="E763" s="214"/>
    </row>
    <row r="764" spans="1:5" x14ac:dyDescent="0.25">
      <c r="A764" s="214"/>
      <c r="B764" s="214"/>
      <c r="C764" s="214"/>
      <c r="D764" s="214"/>
      <c r="E764" s="214"/>
    </row>
    <row r="765" spans="1:5" x14ac:dyDescent="0.25">
      <c r="A765" s="214"/>
      <c r="B765" s="214"/>
      <c r="C765" s="214"/>
      <c r="D765" s="214"/>
      <c r="E765" s="214"/>
    </row>
    <row r="766" spans="1:5" x14ac:dyDescent="0.25">
      <c r="A766" s="214"/>
      <c r="B766" s="214"/>
      <c r="C766" s="214"/>
      <c r="D766" s="214"/>
      <c r="E766" s="214"/>
    </row>
    <row r="767" spans="1:5" x14ac:dyDescent="0.25">
      <c r="A767" s="214"/>
      <c r="B767" s="214"/>
      <c r="C767" s="214"/>
      <c r="D767" s="214"/>
      <c r="E767" s="214"/>
    </row>
    <row r="768" spans="1:5" x14ac:dyDescent="0.25">
      <c r="A768" s="214"/>
      <c r="B768" s="214"/>
      <c r="C768" s="214"/>
      <c r="D768" s="214"/>
      <c r="E768" s="214"/>
    </row>
    <row r="769" spans="1:5" x14ac:dyDescent="0.25">
      <c r="A769" s="214"/>
      <c r="B769" s="214"/>
      <c r="C769" s="214"/>
      <c r="D769" s="214"/>
      <c r="E769" s="214"/>
    </row>
    <row r="770" spans="1:5" x14ac:dyDescent="0.25">
      <c r="A770" s="214"/>
      <c r="B770" s="214"/>
      <c r="C770" s="214"/>
      <c r="D770" s="214"/>
      <c r="E770" s="214"/>
    </row>
    <row r="771" spans="1:5" x14ac:dyDescent="0.25">
      <c r="A771" s="214"/>
      <c r="B771" s="214"/>
      <c r="C771" s="214"/>
      <c r="D771" s="214"/>
      <c r="E771" s="214"/>
    </row>
    <row r="772" spans="1:5" x14ac:dyDescent="0.25">
      <c r="A772" s="214"/>
      <c r="B772" s="214"/>
      <c r="C772" s="214"/>
      <c r="D772" s="214"/>
      <c r="E772" s="214"/>
    </row>
    <row r="773" spans="1:5" x14ac:dyDescent="0.25">
      <c r="A773" s="214"/>
      <c r="B773" s="214"/>
      <c r="C773" s="214"/>
      <c r="D773" s="214"/>
      <c r="E773" s="214"/>
    </row>
    <row r="774" spans="1:5" x14ac:dyDescent="0.25">
      <c r="A774" s="214"/>
      <c r="B774" s="214"/>
      <c r="C774" s="214"/>
      <c r="D774" s="214"/>
      <c r="E774" s="214"/>
    </row>
    <row r="775" spans="1:5" x14ac:dyDescent="0.25">
      <c r="A775" s="214"/>
      <c r="B775" s="214"/>
      <c r="C775" s="214"/>
      <c r="D775" s="214"/>
      <c r="E775" s="214"/>
    </row>
    <row r="776" spans="1:5" x14ac:dyDescent="0.25">
      <c r="A776" s="214"/>
      <c r="B776" s="214"/>
      <c r="C776" s="214"/>
      <c r="D776" s="214"/>
      <c r="E776" s="214"/>
    </row>
    <row r="777" spans="1:5" x14ac:dyDescent="0.25">
      <c r="A777" s="214"/>
      <c r="B777" s="214"/>
      <c r="C777" s="214"/>
      <c r="D777" s="214"/>
      <c r="E777" s="214"/>
    </row>
    <row r="778" spans="1:5" x14ac:dyDescent="0.25">
      <c r="A778" s="214"/>
      <c r="B778" s="214"/>
      <c r="C778" s="214"/>
      <c r="D778" s="214"/>
      <c r="E778" s="214"/>
    </row>
    <row r="779" spans="1:5" x14ac:dyDescent="0.25">
      <c r="A779" s="214"/>
      <c r="B779" s="214"/>
      <c r="C779" s="214"/>
      <c r="D779" s="214"/>
      <c r="E779" s="214"/>
    </row>
    <row r="780" spans="1:5" x14ac:dyDescent="0.25">
      <c r="A780" s="214"/>
      <c r="B780" s="214"/>
      <c r="C780" s="214"/>
      <c r="D780" s="214"/>
      <c r="E780" s="214"/>
    </row>
    <row r="781" spans="1:5" x14ac:dyDescent="0.25">
      <c r="A781" s="214"/>
      <c r="B781" s="214"/>
      <c r="C781" s="214"/>
      <c r="D781" s="214"/>
      <c r="E781" s="214"/>
    </row>
    <row r="782" spans="1:5" x14ac:dyDescent="0.25">
      <c r="A782" s="214"/>
      <c r="B782" s="214"/>
      <c r="C782" s="214"/>
      <c r="D782" s="214"/>
      <c r="E782" s="214"/>
    </row>
    <row r="783" spans="1:5" x14ac:dyDescent="0.25">
      <c r="A783" s="214"/>
      <c r="B783" s="214"/>
      <c r="C783" s="214"/>
      <c r="D783" s="214"/>
      <c r="E783" s="214"/>
    </row>
    <row r="784" spans="1:5" x14ac:dyDescent="0.25">
      <c r="A784" s="214"/>
      <c r="B784" s="214"/>
      <c r="C784" s="214"/>
      <c r="D784" s="214"/>
      <c r="E784" s="214"/>
    </row>
    <row r="785" spans="1:5" x14ac:dyDescent="0.25">
      <c r="A785" s="214"/>
      <c r="B785" s="214"/>
      <c r="C785" s="214"/>
      <c r="D785" s="214"/>
      <c r="E785" s="214"/>
    </row>
    <row r="786" spans="1:5" x14ac:dyDescent="0.25">
      <c r="A786" s="214"/>
      <c r="B786" s="214"/>
      <c r="C786" s="214"/>
      <c r="D786" s="214"/>
      <c r="E786" s="214"/>
    </row>
    <row r="787" spans="1:5" x14ac:dyDescent="0.25">
      <c r="A787" s="214"/>
      <c r="B787" s="214"/>
      <c r="C787" s="214"/>
      <c r="D787" s="214"/>
      <c r="E787" s="214"/>
    </row>
    <row r="788" spans="1:5" x14ac:dyDescent="0.25">
      <c r="A788" s="214"/>
      <c r="B788" s="214"/>
      <c r="C788" s="214"/>
      <c r="D788" s="214"/>
      <c r="E788" s="214"/>
    </row>
    <row r="789" spans="1:5" x14ac:dyDescent="0.25">
      <c r="A789" s="214"/>
      <c r="B789" s="214"/>
      <c r="C789" s="214"/>
      <c r="D789" s="214"/>
      <c r="E789" s="214"/>
    </row>
    <row r="790" spans="1:5" x14ac:dyDescent="0.25">
      <c r="A790" s="214"/>
      <c r="B790" s="214"/>
      <c r="C790" s="214"/>
      <c r="D790" s="214"/>
      <c r="E790" s="214"/>
    </row>
    <row r="791" spans="1:5" x14ac:dyDescent="0.25">
      <c r="A791" s="214"/>
      <c r="B791" s="214"/>
      <c r="C791" s="214"/>
      <c r="D791" s="214"/>
      <c r="E791" s="214"/>
    </row>
    <row r="792" spans="1:5" x14ac:dyDescent="0.25">
      <c r="A792" s="214"/>
      <c r="B792" s="214"/>
      <c r="C792" s="214"/>
      <c r="D792" s="214"/>
      <c r="E792" s="214"/>
    </row>
    <row r="793" spans="1:5" x14ac:dyDescent="0.25">
      <c r="A793" s="214"/>
      <c r="B793" s="214"/>
      <c r="C793" s="214"/>
      <c r="D793" s="214"/>
      <c r="E793" s="214"/>
    </row>
    <row r="794" spans="1:5" x14ac:dyDescent="0.25">
      <c r="A794" s="214"/>
      <c r="B794" s="214"/>
      <c r="C794" s="214"/>
      <c r="D794" s="214"/>
      <c r="E794" s="214"/>
    </row>
    <row r="795" spans="1:5" x14ac:dyDescent="0.25">
      <c r="A795" s="214"/>
      <c r="B795" s="214"/>
      <c r="C795" s="214"/>
      <c r="D795" s="214"/>
      <c r="E795" s="214"/>
    </row>
    <row r="796" spans="1:5" x14ac:dyDescent="0.25">
      <c r="A796" s="214"/>
      <c r="B796" s="214"/>
      <c r="C796" s="214"/>
      <c r="D796" s="214"/>
      <c r="E796" s="214"/>
    </row>
    <row r="797" spans="1:5" x14ac:dyDescent="0.25">
      <c r="A797" s="214"/>
      <c r="B797" s="214"/>
      <c r="C797" s="214"/>
      <c r="D797" s="214"/>
      <c r="E797" s="214"/>
    </row>
    <row r="798" spans="1:5" x14ac:dyDescent="0.25">
      <c r="A798" s="214"/>
      <c r="B798" s="214"/>
      <c r="C798" s="214"/>
      <c r="D798" s="214"/>
      <c r="E798" s="214"/>
    </row>
    <row r="799" spans="1:5" x14ac:dyDescent="0.25">
      <c r="A799" s="214"/>
      <c r="B799" s="214"/>
      <c r="C799" s="214"/>
      <c r="D799" s="214"/>
      <c r="E799" s="214"/>
    </row>
    <row r="800" spans="1:5" x14ac:dyDescent="0.25">
      <c r="A800" s="214"/>
      <c r="B800" s="214"/>
      <c r="C800" s="214"/>
      <c r="D800" s="214"/>
      <c r="E800" s="214"/>
    </row>
    <row r="801" spans="1:5" x14ac:dyDescent="0.25">
      <c r="A801" s="214"/>
      <c r="B801" s="214"/>
      <c r="C801" s="214"/>
      <c r="D801" s="214"/>
      <c r="E801" s="214"/>
    </row>
    <row r="802" spans="1:5" x14ac:dyDescent="0.25">
      <c r="A802" s="214"/>
      <c r="B802" s="214"/>
      <c r="C802" s="214"/>
      <c r="D802" s="214"/>
      <c r="E802" s="214"/>
    </row>
    <row r="803" spans="1:5" x14ac:dyDescent="0.25">
      <c r="A803" s="214"/>
      <c r="B803" s="214"/>
      <c r="C803" s="214"/>
      <c r="D803" s="214"/>
      <c r="E803" s="214"/>
    </row>
    <row r="804" spans="1:5" x14ac:dyDescent="0.25">
      <c r="A804" s="214"/>
      <c r="B804" s="214"/>
      <c r="C804" s="214"/>
      <c r="D804" s="214"/>
      <c r="E804" s="214"/>
    </row>
    <row r="805" spans="1:5" x14ac:dyDescent="0.25">
      <c r="A805" s="214"/>
      <c r="B805" s="214"/>
      <c r="C805" s="214"/>
      <c r="D805" s="214"/>
      <c r="E805" s="214"/>
    </row>
    <row r="806" spans="1:5" x14ac:dyDescent="0.25">
      <c r="A806" s="214"/>
      <c r="B806" s="214"/>
      <c r="C806" s="214"/>
      <c r="D806" s="214"/>
      <c r="E806" s="214"/>
    </row>
    <row r="807" spans="1:5" x14ac:dyDescent="0.25">
      <c r="A807" s="214"/>
      <c r="B807" s="214"/>
      <c r="C807" s="214"/>
      <c r="D807" s="214"/>
      <c r="E807" s="214"/>
    </row>
    <row r="808" spans="1:5" x14ac:dyDescent="0.25">
      <c r="A808" s="214"/>
      <c r="B808" s="214"/>
      <c r="C808" s="214"/>
      <c r="D808" s="214"/>
      <c r="E808" s="214"/>
    </row>
    <row r="809" spans="1:5" x14ac:dyDescent="0.25">
      <c r="A809" s="214"/>
      <c r="B809" s="214"/>
      <c r="C809" s="214"/>
      <c r="D809" s="214"/>
      <c r="E809" s="214"/>
    </row>
    <row r="810" spans="1:5" x14ac:dyDescent="0.25">
      <c r="A810" s="214"/>
      <c r="B810" s="214"/>
      <c r="C810" s="214"/>
      <c r="D810" s="214"/>
      <c r="E810" s="214"/>
    </row>
    <row r="811" spans="1:5" x14ac:dyDescent="0.25">
      <c r="A811" s="214"/>
      <c r="B811" s="214"/>
      <c r="C811" s="214"/>
      <c r="D811" s="214"/>
      <c r="E811" s="214"/>
    </row>
    <row r="812" spans="1:5" x14ac:dyDescent="0.25">
      <c r="A812" s="214"/>
      <c r="B812" s="214"/>
      <c r="C812" s="214"/>
      <c r="D812" s="214"/>
      <c r="E812" s="214"/>
    </row>
    <row r="813" spans="1:5" x14ac:dyDescent="0.25">
      <c r="A813" s="214"/>
      <c r="B813" s="214"/>
      <c r="C813" s="214"/>
      <c r="D813" s="214"/>
      <c r="E813" s="214"/>
    </row>
    <row r="814" spans="1:5" x14ac:dyDescent="0.25">
      <c r="A814" s="214"/>
      <c r="B814" s="214"/>
      <c r="C814" s="214"/>
      <c r="D814" s="214"/>
      <c r="E814" s="214"/>
    </row>
    <row r="815" spans="1:5" x14ac:dyDescent="0.25">
      <c r="A815" s="214"/>
      <c r="B815" s="214"/>
      <c r="C815" s="214"/>
      <c r="D815" s="214"/>
      <c r="E815" s="214"/>
    </row>
    <row r="816" spans="1:5" x14ac:dyDescent="0.25">
      <c r="A816" s="214"/>
      <c r="B816" s="214"/>
      <c r="C816" s="214"/>
      <c r="D816" s="214"/>
      <c r="E816" s="214"/>
    </row>
    <row r="817" spans="1:5" x14ac:dyDescent="0.25">
      <c r="A817" s="214"/>
      <c r="B817" s="214"/>
      <c r="C817" s="214"/>
      <c r="D817" s="214"/>
      <c r="E817" s="214"/>
    </row>
    <row r="818" spans="1:5" x14ac:dyDescent="0.25">
      <c r="A818" s="214"/>
      <c r="B818" s="214"/>
      <c r="C818" s="214"/>
      <c r="D818" s="214"/>
      <c r="E818" s="214"/>
    </row>
    <row r="819" spans="1:5" x14ac:dyDescent="0.25">
      <c r="A819" s="214"/>
      <c r="B819" s="214"/>
      <c r="C819" s="214"/>
      <c r="D819" s="214"/>
      <c r="E819" s="214"/>
    </row>
    <row r="820" spans="1:5" x14ac:dyDescent="0.25">
      <c r="A820" s="214"/>
      <c r="B820" s="214"/>
      <c r="C820" s="214"/>
      <c r="D820" s="214"/>
      <c r="E820" s="214"/>
    </row>
    <row r="821" spans="1:5" x14ac:dyDescent="0.25">
      <c r="A821" s="214"/>
      <c r="B821" s="214"/>
      <c r="C821" s="214"/>
      <c r="D821" s="214"/>
      <c r="E821" s="214"/>
    </row>
    <row r="822" spans="1:5" x14ac:dyDescent="0.25">
      <c r="A822" s="214"/>
      <c r="B822" s="214"/>
      <c r="C822" s="214"/>
      <c r="D822" s="214"/>
      <c r="E822" s="214"/>
    </row>
    <row r="823" spans="1:5" x14ac:dyDescent="0.25">
      <c r="A823" s="214"/>
      <c r="B823" s="214"/>
      <c r="C823" s="214"/>
      <c r="D823" s="214"/>
      <c r="E823" s="214"/>
    </row>
    <row r="824" spans="1:5" x14ac:dyDescent="0.25">
      <c r="A824" s="214"/>
      <c r="B824" s="214"/>
      <c r="C824" s="214"/>
      <c r="D824" s="214"/>
      <c r="E824" s="214"/>
    </row>
    <row r="825" spans="1:5" x14ac:dyDescent="0.25">
      <c r="A825" s="214"/>
      <c r="B825" s="214"/>
      <c r="C825" s="214"/>
      <c r="D825" s="214"/>
      <c r="E825" s="214"/>
    </row>
    <row r="826" spans="1:5" x14ac:dyDescent="0.25">
      <c r="A826" s="214"/>
      <c r="B826" s="214"/>
      <c r="C826" s="214"/>
      <c r="D826" s="214"/>
      <c r="E826" s="214"/>
    </row>
    <row r="827" spans="1:5" x14ac:dyDescent="0.25">
      <c r="A827" s="214"/>
      <c r="B827" s="214"/>
      <c r="C827" s="214"/>
      <c r="D827" s="214"/>
      <c r="E827" s="214"/>
    </row>
    <row r="828" spans="1:5" x14ac:dyDescent="0.25">
      <c r="A828" s="214"/>
      <c r="B828" s="214"/>
      <c r="C828" s="214"/>
      <c r="D828" s="214"/>
      <c r="E828" s="214"/>
    </row>
    <row r="829" spans="1:5" x14ac:dyDescent="0.25">
      <c r="A829" s="214"/>
      <c r="B829" s="214"/>
      <c r="C829" s="214"/>
      <c r="D829" s="214"/>
      <c r="E829" s="214"/>
    </row>
    <row r="830" spans="1:5" x14ac:dyDescent="0.25">
      <c r="A830" s="214"/>
      <c r="B830" s="214"/>
      <c r="C830" s="214"/>
      <c r="D830" s="214"/>
      <c r="E830" s="214"/>
    </row>
    <row r="831" spans="1:5" x14ac:dyDescent="0.25">
      <c r="A831" s="214"/>
      <c r="B831" s="214"/>
      <c r="C831" s="214"/>
      <c r="D831" s="214"/>
      <c r="E831" s="214"/>
    </row>
    <row r="832" spans="1:5" x14ac:dyDescent="0.25">
      <c r="A832" s="214"/>
      <c r="B832" s="214"/>
      <c r="C832" s="214"/>
      <c r="D832" s="214"/>
      <c r="E832" s="214"/>
    </row>
    <row r="833" spans="1:5" x14ac:dyDescent="0.25">
      <c r="A833" s="214"/>
      <c r="B833" s="214"/>
      <c r="C833" s="214"/>
      <c r="D833" s="214"/>
      <c r="E833" s="214"/>
    </row>
    <row r="834" spans="1:5" x14ac:dyDescent="0.25">
      <c r="A834" s="214"/>
      <c r="B834" s="214"/>
      <c r="C834" s="214"/>
      <c r="D834" s="214"/>
      <c r="E834" s="214"/>
    </row>
    <row r="835" spans="1:5" x14ac:dyDescent="0.25">
      <c r="A835" s="214"/>
      <c r="B835" s="214"/>
      <c r="C835" s="214"/>
      <c r="D835" s="214"/>
      <c r="E835" s="214"/>
    </row>
    <row r="836" spans="1:5" x14ac:dyDescent="0.25">
      <c r="A836" s="214"/>
      <c r="B836" s="214"/>
      <c r="C836" s="214"/>
      <c r="D836" s="214"/>
      <c r="E836" s="214"/>
    </row>
    <row r="837" spans="1:5" x14ac:dyDescent="0.25">
      <c r="A837" s="214"/>
      <c r="B837" s="214"/>
      <c r="C837" s="214"/>
      <c r="D837" s="214"/>
      <c r="E837" s="214"/>
    </row>
    <row r="838" spans="1:5" x14ac:dyDescent="0.25">
      <c r="A838" s="214"/>
      <c r="B838" s="214"/>
      <c r="C838" s="214"/>
      <c r="D838" s="214"/>
      <c r="E838" s="214"/>
    </row>
    <row r="839" spans="1:5" x14ac:dyDescent="0.25">
      <c r="A839" s="214"/>
      <c r="B839" s="214"/>
      <c r="C839" s="214"/>
      <c r="D839" s="214"/>
      <c r="E839" s="214"/>
    </row>
    <row r="840" spans="1:5" x14ac:dyDescent="0.25">
      <c r="A840" s="214"/>
      <c r="B840" s="214"/>
      <c r="C840" s="214"/>
      <c r="D840" s="214"/>
      <c r="E840" s="214"/>
    </row>
    <row r="841" spans="1:5" x14ac:dyDescent="0.25">
      <c r="A841" s="214"/>
      <c r="B841" s="214"/>
      <c r="C841" s="214"/>
      <c r="D841" s="214"/>
      <c r="E841" s="214"/>
    </row>
    <row r="842" spans="1:5" x14ac:dyDescent="0.25">
      <c r="A842" s="214"/>
      <c r="B842" s="214"/>
      <c r="C842" s="214"/>
      <c r="D842" s="214"/>
      <c r="E842" s="214"/>
    </row>
    <row r="843" spans="1:5" x14ac:dyDescent="0.25">
      <c r="A843" s="214"/>
      <c r="B843" s="214"/>
      <c r="C843" s="214"/>
      <c r="D843" s="214"/>
      <c r="E843" s="214"/>
    </row>
    <row r="844" spans="1:5" x14ac:dyDescent="0.25">
      <c r="A844" s="214"/>
      <c r="B844" s="214"/>
      <c r="C844" s="214"/>
      <c r="D844" s="214"/>
      <c r="E844" s="214"/>
    </row>
    <row r="845" spans="1:5" x14ac:dyDescent="0.25">
      <c r="A845" s="214"/>
      <c r="B845" s="214"/>
      <c r="C845" s="214"/>
      <c r="D845" s="214"/>
      <c r="E845" s="214"/>
    </row>
    <row r="846" spans="1:5" x14ac:dyDescent="0.25">
      <c r="A846" s="214"/>
      <c r="B846" s="214"/>
      <c r="C846" s="214"/>
      <c r="D846" s="214"/>
      <c r="E846" s="214"/>
    </row>
    <row r="847" spans="1:5" x14ac:dyDescent="0.25">
      <c r="A847" s="214"/>
      <c r="B847" s="214"/>
      <c r="C847" s="214"/>
      <c r="D847" s="214"/>
      <c r="E847" s="214"/>
    </row>
    <row r="848" spans="1:5" x14ac:dyDescent="0.25">
      <c r="A848" s="214"/>
      <c r="B848" s="214"/>
      <c r="C848" s="214"/>
      <c r="D848" s="214"/>
      <c r="E848" s="214"/>
    </row>
    <row r="849" spans="1:5" x14ac:dyDescent="0.25">
      <c r="A849" s="214"/>
      <c r="B849" s="214"/>
      <c r="C849" s="214"/>
      <c r="D849" s="214"/>
      <c r="E849" s="214"/>
    </row>
    <row r="850" spans="1:5" x14ac:dyDescent="0.25">
      <c r="A850" s="214"/>
      <c r="B850" s="214"/>
      <c r="C850" s="214"/>
      <c r="D850" s="214"/>
      <c r="E850" s="214"/>
    </row>
    <row r="851" spans="1:5" x14ac:dyDescent="0.25">
      <c r="A851" s="214"/>
      <c r="B851" s="214"/>
      <c r="C851" s="214"/>
      <c r="D851" s="214"/>
      <c r="E851" s="214"/>
    </row>
    <row r="852" spans="1:5" x14ac:dyDescent="0.25">
      <c r="A852" s="214"/>
      <c r="B852" s="214"/>
      <c r="C852" s="214"/>
      <c r="D852" s="214"/>
      <c r="E852" s="214"/>
    </row>
    <row r="853" spans="1:5" x14ac:dyDescent="0.25">
      <c r="A853" s="214"/>
      <c r="B853" s="214"/>
      <c r="C853" s="214"/>
      <c r="D853" s="214"/>
      <c r="E853" s="214"/>
    </row>
    <row r="854" spans="1:5" x14ac:dyDescent="0.25">
      <c r="A854" s="214"/>
      <c r="B854" s="214"/>
      <c r="C854" s="214"/>
      <c r="D854" s="214"/>
      <c r="E854" s="214"/>
    </row>
    <row r="855" spans="1:5" x14ac:dyDescent="0.25">
      <c r="A855" s="214"/>
      <c r="B855" s="214"/>
      <c r="C855" s="214"/>
      <c r="D855" s="214"/>
      <c r="E855" s="214"/>
    </row>
    <row r="856" spans="1:5" x14ac:dyDescent="0.25">
      <c r="A856" s="214"/>
      <c r="B856" s="214"/>
      <c r="C856" s="214"/>
      <c r="D856" s="214"/>
      <c r="E856" s="214"/>
    </row>
    <row r="857" spans="1:5" x14ac:dyDescent="0.25">
      <c r="A857" s="214"/>
      <c r="B857" s="214"/>
      <c r="C857" s="214"/>
      <c r="D857" s="214"/>
      <c r="E857" s="214"/>
    </row>
    <row r="858" spans="1:5" x14ac:dyDescent="0.25">
      <c r="A858" s="214"/>
      <c r="B858" s="214"/>
      <c r="C858" s="214"/>
      <c r="D858" s="214"/>
      <c r="E858" s="214"/>
    </row>
    <row r="859" spans="1:5" x14ac:dyDescent="0.25">
      <c r="A859" s="214"/>
      <c r="B859" s="214"/>
      <c r="C859" s="214"/>
      <c r="D859" s="214"/>
      <c r="E859" s="214"/>
    </row>
    <row r="860" spans="1:5" x14ac:dyDescent="0.25">
      <c r="A860" s="214"/>
      <c r="B860" s="214"/>
      <c r="C860" s="214"/>
      <c r="D860" s="214"/>
      <c r="E860" s="214"/>
    </row>
    <row r="861" spans="1:5" x14ac:dyDescent="0.25">
      <c r="A861" s="214"/>
      <c r="B861" s="214"/>
      <c r="C861" s="214"/>
      <c r="D861" s="214"/>
      <c r="E861" s="214"/>
    </row>
    <row r="862" spans="1:5" x14ac:dyDescent="0.25">
      <c r="A862" s="214"/>
      <c r="B862" s="214"/>
      <c r="C862" s="214"/>
      <c r="D862" s="214"/>
      <c r="E862" s="214"/>
    </row>
    <row r="863" spans="1:5" x14ac:dyDescent="0.25">
      <c r="A863" s="214"/>
      <c r="B863" s="214"/>
      <c r="C863" s="214"/>
      <c r="D863" s="214"/>
      <c r="E863" s="214"/>
    </row>
    <row r="864" spans="1:5" x14ac:dyDescent="0.25">
      <c r="A864" s="214"/>
      <c r="B864" s="214"/>
      <c r="C864" s="214"/>
      <c r="D864" s="214"/>
      <c r="E864" s="214"/>
    </row>
    <row r="865" spans="1:5" x14ac:dyDescent="0.25">
      <c r="A865" s="214"/>
      <c r="B865" s="214"/>
      <c r="C865" s="214"/>
      <c r="D865" s="214"/>
      <c r="E865" s="214"/>
    </row>
    <row r="866" spans="1:5" x14ac:dyDescent="0.25">
      <c r="A866" s="214"/>
      <c r="B866" s="214"/>
      <c r="C866" s="214"/>
      <c r="D866" s="214"/>
      <c r="E866" s="214"/>
    </row>
    <row r="867" spans="1:5" x14ac:dyDescent="0.25">
      <c r="A867" s="214"/>
      <c r="B867" s="214"/>
      <c r="C867" s="214"/>
      <c r="D867" s="214"/>
      <c r="E867" s="214"/>
    </row>
    <row r="868" spans="1:5" x14ac:dyDescent="0.25">
      <c r="A868" s="214"/>
      <c r="B868" s="214"/>
      <c r="C868" s="214"/>
      <c r="D868" s="214"/>
      <c r="E868" s="214"/>
    </row>
    <row r="869" spans="1:5" x14ac:dyDescent="0.25">
      <c r="A869" s="214"/>
      <c r="B869" s="214"/>
      <c r="C869" s="214"/>
      <c r="D869" s="214"/>
      <c r="E869" s="214"/>
    </row>
    <row r="870" spans="1:5" x14ac:dyDescent="0.25">
      <c r="A870" s="214"/>
      <c r="B870" s="214"/>
      <c r="C870" s="214"/>
      <c r="D870" s="214"/>
      <c r="E870" s="214"/>
    </row>
    <row r="871" spans="1:5" x14ac:dyDescent="0.25">
      <c r="A871" s="214"/>
      <c r="B871" s="214"/>
      <c r="C871" s="214"/>
      <c r="D871" s="214"/>
      <c r="E871" s="214"/>
    </row>
    <row r="872" spans="1:5" x14ac:dyDescent="0.25">
      <c r="A872" s="214"/>
      <c r="B872" s="214"/>
      <c r="C872" s="214"/>
      <c r="D872" s="214"/>
      <c r="E872" s="214"/>
    </row>
    <row r="873" spans="1:5" x14ac:dyDescent="0.25">
      <c r="A873" s="214"/>
      <c r="B873" s="214"/>
      <c r="C873" s="214"/>
      <c r="D873" s="214"/>
      <c r="E873" s="214"/>
    </row>
    <row r="874" spans="1:5" x14ac:dyDescent="0.25">
      <c r="A874" s="214"/>
      <c r="B874" s="214"/>
      <c r="C874" s="214"/>
      <c r="D874" s="214"/>
      <c r="E874" s="214"/>
    </row>
    <row r="875" spans="1:5" x14ac:dyDescent="0.25">
      <c r="A875" s="214"/>
      <c r="B875" s="214"/>
      <c r="C875" s="214"/>
      <c r="D875" s="214"/>
      <c r="E875" s="214"/>
    </row>
    <row r="876" spans="1:5" x14ac:dyDescent="0.25">
      <c r="A876" s="214"/>
      <c r="B876" s="214"/>
      <c r="C876" s="214"/>
      <c r="D876" s="214"/>
      <c r="E876" s="214"/>
    </row>
    <row r="877" spans="1:5" x14ac:dyDescent="0.25">
      <c r="A877" s="214"/>
      <c r="B877" s="214"/>
      <c r="C877" s="214"/>
      <c r="D877" s="214"/>
      <c r="E877" s="214"/>
    </row>
    <row r="878" spans="1:5" x14ac:dyDescent="0.25">
      <c r="A878" s="214"/>
      <c r="B878" s="214"/>
      <c r="C878" s="214"/>
      <c r="D878" s="214"/>
      <c r="E878" s="214"/>
    </row>
    <row r="879" spans="1:5" x14ac:dyDescent="0.25">
      <c r="A879" s="214"/>
      <c r="B879" s="214"/>
      <c r="C879" s="214"/>
      <c r="D879" s="214"/>
      <c r="E879" s="214"/>
    </row>
    <row r="880" spans="1:5" x14ac:dyDescent="0.25">
      <c r="A880" s="214"/>
      <c r="B880" s="214"/>
      <c r="C880" s="214"/>
      <c r="D880" s="214"/>
      <c r="E880" s="214"/>
    </row>
    <row r="881" spans="1:5" x14ac:dyDescent="0.25">
      <c r="A881" s="214"/>
      <c r="B881" s="214"/>
      <c r="C881" s="214"/>
      <c r="D881" s="214"/>
      <c r="E881" s="214"/>
    </row>
    <row r="882" spans="1:5" x14ac:dyDescent="0.25">
      <c r="A882" s="214"/>
      <c r="B882" s="214"/>
      <c r="C882" s="214"/>
      <c r="D882" s="214"/>
      <c r="E882" s="214"/>
    </row>
    <row r="883" spans="1:5" x14ac:dyDescent="0.25">
      <c r="A883" s="214"/>
      <c r="B883" s="214"/>
      <c r="C883" s="214"/>
      <c r="D883" s="214"/>
      <c r="E883" s="214"/>
    </row>
    <row r="884" spans="1:5" x14ac:dyDescent="0.25">
      <c r="A884" s="214"/>
      <c r="B884" s="214"/>
      <c r="C884" s="214"/>
      <c r="D884" s="214"/>
      <c r="E884" s="214"/>
    </row>
    <row r="885" spans="1:5" x14ac:dyDescent="0.25">
      <c r="A885" s="214"/>
      <c r="B885" s="214"/>
      <c r="C885" s="214"/>
      <c r="D885" s="214"/>
      <c r="E885" s="214"/>
    </row>
    <row r="886" spans="1:5" x14ac:dyDescent="0.25">
      <c r="A886" s="214"/>
      <c r="B886" s="214"/>
      <c r="C886" s="214"/>
      <c r="D886" s="214"/>
      <c r="E886" s="214"/>
    </row>
    <row r="887" spans="1:5" x14ac:dyDescent="0.25">
      <c r="A887" s="214"/>
      <c r="B887" s="214"/>
      <c r="C887" s="214"/>
      <c r="D887" s="214"/>
      <c r="E887" s="214"/>
    </row>
    <row r="888" spans="1:5" x14ac:dyDescent="0.25">
      <c r="A888" s="214"/>
      <c r="B888" s="214"/>
      <c r="C888" s="214"/>
      <c r="D888" s="214"/>
      <c r="E888" s="214"/>
    </row>
    <row r="889" spans="1:5" x14ac:dyDescent="0.25">
      <c r="A889" s="214"/>
      <c r="B889" s="214"/>
      <c r="C889" s="214"/>
      <c r="D889" s="214"/>
      <c r="E889" s="214"/>
    </row>
    <row r="890" spans="1:5" x14ac:dyDescent="0.25">
      <c r="A890" s="214"/>
      <c r="B890" s="214"/>
      <c r="C890" s="214"/>
      <c r="D890" s="214"/>
      <c r="E890" s="214"/>
    </row>
    <row r="891" spans="1:5" x14ac:dyDescent="0.25">
      <c r="A891" s="214"/>
      <c r="B891" s="214"/>
      <c r="C891" s="214"/>
      <c r="D891" s="214"/>
      <c r="E891" s="214"/>
    </row>
    <row r="892" spans="1:5" x14ac:dyDescent="0.25">
      <c r="A892" s="214"/>
      <c r="B892" s="214"/>
      <c r="C892" s="214"/>
      <c r="D892" s="214"/>
      <c r="E892" s="214"/>
    </row>
    <row r="893" spans="1:5" x14ac:dyDescent="0.25">
      <c r="A893" s="214"/>
      <c r="B893" s="214"/>
      <c r="C893" s="214"/>
      <c r="D893" s="214"/>
      <c r="E893" s="214"/>
    </row>
    <row r="894" spans="1:5" x14ac:dyDescent="0.25">
      <c r="A894" s="214"/>
      <c r="B894" s="214"/>
      <c r="C894" s="214"/>
      <c r="D894" s="214"/>
      <c r="E894" s="214"/>
    </row>
    <row r="895" spans="1:5" x14ac:dyDescent="0.25">
      <c r="A895" s="214"/>
      <c r="B895" s="214"/>
      <c r="C895" s="214"/>
      <c r="D895" s="214"/>
      <c r="E895" s="214"/>
    </row>
    <row r="896" spans="1:5" x14ac:dyDescent="0.25">
      <c r="A896" s="214"/>
      <c r="B896" s="214"/>
      <c r="C896" s="214"/>
      <c r="D896" s="214"/>
      <c r="E896" s="214"/>
    </row>
    <row r="897" spans="1:5" x14ac:dyDescent="0.25">
      <c r="A897" s="214"/>
      <c r="B897" s="214"/>
      <c r="C897" s="214"/>
      <c r="D897" s="214"/>
      <c r="E897" s="214"/>
    </row>
    <row r="898" spans="1:5" x14ac:dyDescent="0.25">
      <c r="A898" s="214"/>
      <c r="B898" s="214"/>
      <c r="C898" s="214"/>
      <c r="D898" s="214"/>
      <c r="E898" s="214"/>
    </row>
    <row r="899" spans="1:5" x14ac:dyDescent="0.25">
      <c r="A899" s="214"/>
      <c r="B899" s="214"/>
      <c r="C899" s="214"/>
      <c r="D899" s="214"/>
      <c r="E899" s="214"/>
    </row>
    <row r="900" spans="1:5" x14ac:dyDescent="0.25">
      <c r="A900" s="214"/>
      <c r="B900" s="214"/>
      <c r="C900" s="214"/>
      <c r="D900" s="214"/>
      <c r="E900" s="214"/>
    </row>
    <row r="901" spans="1:5" x14ac:dyDescent="0.25">
      <c r="A901" s="214"/>
      <c r="B901" s="214"/>
      <c r="C901" s="214"/>
      <c r="D901" s="214"/>
      <c r="E901" s="214"/>
    </row>
    <row r="902" spans="1:5" x14ac:dyDescent="0.25">
      <c r="A902" s="214"/>
      <c r="B902" s="214"/>
      <c r="C902" s="214"/>
      <c r="D902" s="214"/>
      <c r="E902" s="214"/>
    </row>
    <row r="903" spans="1:5" x14ac:dyDescent="0.25">
      <c r="A903" s="214"/>
      <c r="B903" s="214"/>
      <c r="C903" s="214"/>
      <c r="D903" s="214"/>
      <c r="E903" s="214"/>
    </row>
    <row r="904" spans="1:5" x14ac:dyDescent="0.25">
      <c r="A904" s="214"/>
      <c r="B904" s="214"/>
      <c r="C904" s="214"/>
      <c r="D904" s="214"/>
      <c r="E904" s="214"/>
    </row>
    <row r="905" spans="1:5" x14ac:dyDescent="0.25">
      <c r="A905" s="214"/>
      <c r="B905" s="214"/>
      <c r="C905" s="214"/>
      <c r="D905" s="214"/>
      <c r="E905" s="214"/>
    </row>
    <row r="906" spans="1:5" x14ac:dyDescent="0.25">
      <c r="A906" s="214"/>
      <c r="B906" s="214"/>
      <c r="C906" s="214"/>
      <c r="D906" s="214"/>
      <c r="E906" s="214"/>
    </row>
    <row r="907" spans="1:5" x14ac:dyDescent="0.25">
      <c r="A907" s="214"/>
      <c r="B907" s="214"/>
      <c r="C907" s="214"/>
      <c r="D907" s="214"/>
      <c r="E907" s="214"/>
    </row>
    <row r="908" spans="1:5" x14ac:dyDescent="0.25">
      <c r="A908" s="214"/>
      <c r="B908" s="214"/>
      <c r="C908" s="214"/>
      <c r="D908" s="214"/>
      <c r="E908" s="214"/>
    </row>
    <row r="909" spans="1:5" x14ac:dyDescent="0.25">
      <c r="A909" s="214"/>
      <c r="B909" s="214"/>
      <c r="C909" s="214"/>
      <c r="D909" s="214"/>
      <c r="E909" s="214"/>
    </row>
    <row r="910" spans="1:5" x14ac:dyDescent="0.25">
      <c r="A910" s="214"/>
      <c r="B910" s="214"/>
      <c r="C910" s="214"/>
      <c r="D910" s="214"/>
      <c r="E910" s="214"/>
    </row>
    <row r="911" spans="1:5" x14ac:dyDescent="0.25">
      <c r="A911" s="214"/>
      <c r="B911" s="214"/>
      <c r="C911" s="214"/>
      <c r="D911" s="214"/>
      <c r="E911" s="214"/>
    </row>
    <row r="912" spans="1:5" x14ac:dyDescent="0.25">
      <c r="A912" s="214"/>
      <c r="B912" s="214"/>
      <c r="C912" s="214"/>
      <c r="D912" s="214"/>
      <c r="E912" s="214"/>
    </row>
    <row r="913" spans="1:5" x14ac:dyDescent="0.25">
      <c r="A913" s="214"/>
      <c r="B913" s="214"/>
      <c r="C913" s="214"/>
      <c r="D913" s="214"/>
      <c r="E913" s="214"/>
    </row>
    <row r="914" spans="1:5" x14ac:dyDescent="0.25">
      <c r="A914" s="214"/>
      <c r="B914" s="214"/>
      <c r="C914" s="214"/>
      <c r="D914" s="214"/>
      <c r="E914" s="214"/>
    </row>
    <row r="915" spans="1:5" x14ac:dyDescent="0.25">
      <c r="A915" s="214"/>
      <c r="B915" s="214"/>
      <c r="C915" s="214"/>
      <c r="D915" s="214"/>
      <c r="E915" s="214"/>
    </row>
    <row r="916" spans="1:5" x14ac:dyDescent="0.25">
      <c r="A916" s="214"/>
      <c r="B916" s="214"/>
      <c r="C916" s="214"/>
      <c r="D916" s="214"/>
      <c r="E916" s="214"/>
    </row>
    <row r="917" spans="1:5" x14ac:dyDescent="0.25">
      <c r="A917" s="214"/>
      <c r="B917" s="214"/>
      <c r="C917" s="214"/>
      <c r="D917" s="214"/>
      <c r="E917" s="214"/>
    </row>
    <row r="918" spans="1:5" x14ac:dyDescent="0.25">
      <c r="A918" s="214"/>
      <c r="B918" s="214"/>
      <c r="C918" s="214"/>
      <c r="D918" s="214"/>
      <c r="E918" s="214"/>
    </row>
    <row r="919" spans="1:5" x14ac:dyDescent="0.25">
      <c r="A919" s="214"/>
      <c r="B919" s="214"/>
      <c r="C919" s="214"/>
      <c r="D919" s="214"/>
      <c r="E919" s="214"/>
    </row>
    <row r="920" spans="1:5" x14ac:dyDescent="0.25">
      <c r="A920" s="214"/>
      <c r="B920" s="214"/>
      <c r="C920" s="214"/>
      <c r="D920" s="214"/>
      <c r="E920" s="214"/>
    </row>
    <row r="921" spans="1:5" x14ac:dyDescent="0.25">
      <c r="A921" s="214"/>
      <c r="B921" s="214"/>
      <c r="C921" s="214"/>
      <c r="D921" s="214"/>
      <c r="E921" s="214"/>
    </row>
    <row r="922" spans="1:5" x14ac:dyDescent="0.25">
      <c r="A922" s="214"/>
      <c r="B922" s="214"/>
      <c r="C922" s="214"/>
      <c r="D922" s="214"/>
      <c r="E922" s="214"/>
    </row>
    <row r="923" spans="1:5" x14ac:dyDescent="0.25">
      <c r="A923" s="214"/>
      <c r="B923" s="214"/>
      <c r="C923" s="214"/>
      <c r="D923" s="214"/>
      <c r="E923" s="214"/>
    </row>
    <row r="924" spans="1:5" x14ac:dyDescent="0.25">
      <c r="A924" s="214"/>
      <c r="B924" s="214"/>
      <c r="C924" s="214"/>
      <c r="D924" s="214"/>
      <c r="E924" s="214"/>
    </row>
    <row r="925" spans="1:5" x14ac:dyDescent="0.25">
      <c r="A925" s="214"/>
      <c r="B925" s="214"/>
      <c r="C925" s="214"/>
      <c r="D925" s="214"/>
      <c r="E925" s="214"/>
    </row>
    <row r="926" spans="1:5" x14ac:dyDescent="0.25">
      <c r="A926" s="214"/>
      <c r="B926" s="214"/>
      <c r="C926" s="214"/>
      <c r="D926" s="214"/>
      <c r="E926" s="214"/>
    </row>
    <row r="927" spans="1:5" x14ac:dyDescent="0.25">
      <c r="A927" s="214"/>
      <c r="B927" s="214"/>
      <c r="C927" s="214"/>
      <c r="D927" s="214"/>
      <c r="E927" s="214"/>
    </row>
    <row r="928" spans="1:5" x14ac:dyDescent="0.25">
      <c r="A928" s="214"/>
      <c r="B928" s="214"/>
      <c r="C928" s="214"/>
      <c r="D928" s="214"/>
      <c r="E928" s="214"/>
    </row>
    <row r="929" spans="1:5" x14ac:dyDescent="0.25">
      <c r="A929" s="214"/>
      <c r="B929" s="214"/>
      <c r="C929" s="214"/>
      <c r="D929" s="214"/>
      <c r="E929" s="214"/>
    </row>
    <row r="930" spans="1:5" x14ac:dyDescent="0.25">
      <c r="A930" s="214"/>
      <c r="B930" s="214"/>
      <c r="C930" s="214"/>
      <c r="D930" s="214"/>
      <c r="E930" s="214"/>
    </row>
    <row r="931" spans="1:5" x14ac:dyDescent="0.25">
      <c r="A931" s="214"/>
      <c r="B931" s="214"/>
      <c r="C931" s="214"/>
      <c r="D931" s="214"/>
      <c r="E931" s="214"/>
    </row>
    <row r="932" spans="1:5" x14ac:dyDescent="0.25">
      <c r="A932" s="214"/>
      <c r="B932" s="214"/>
      <c r="C932" s="214"/>
      <c r="D932" s="214"/>
      <c r="E932" s="214"/>
    </row>
    <row r="933" spans="1:5" x14ac:dyDescent="0.25">
      <c r="A933" s="214"/>
      <c r="B933" s="214"/>
      <c r="C933" s="214"/>
      <c r="D933" s="214"/>
      <c r="E933" s="214"/>
    </row>
    <row r="934" spans="1:5" x14ac:dyDescent="0.25">
      <c r="A934" s="214"/>
      <c r="B934" s="214"/>
      <c r="C934" s="214"/>
      <c r="D934" s="214"/>
      <c r="E934" s="214"/>
    </row>
    <row r="935" spans="1:5" x14ac:dyDescent="0.25">
      <c r="A935" s="214"/>
      <c r="B935" s="214"/>
      <c r="C935" s="214"/>
      <c r="D935" s="214"/>
      <c r="E935" s="214"/>
    </row>
    <row r="936" spans="1:5" x14ac:dyDescent="0.25">
      <c r="A936" s="214"/>
      <c r="B936" s="214"/>
      <c r="C936" s="214"/>
      <c r="D936" s="214"/>
      <c r="E936" s="214"/>
    </row>
    <row r="937" spans="1:5" x14ac:dyDescent="0.25">
      <c r="A937" s="214"/>
      <c r="B937" s="214"/>
      <c r="C937" s="214"/>
      <c r="D937" s="214"/>
      <c r="E937" s="214"/>
    </row>
    <row r="938" spans="1:5" x14ac:dyDescent="0.25">
      <c r="A938" s="214"/>
      <c r="B938" s="214"/>
      <c r="C938" s="214"/>
      <c r="D938" s="214"/>
      <c r="E938" s="214"/>
    </row>
    <row r="939" spans="1:5" x14ac:dyDescent="0.25">
      <c r="A939" s="214"/>
      <c r="B939" s="214"/>
      <c r="C939" s="214"/>
      <c r="D939" s="214"/>
      <c r="E939" s="214"/>
    </row>
    <row r="940" spans="1:5" x14ac:dyDescent="0.25">
      <c r="A940" s="214"/>
      <c r="B940" s="214"/>
      <c r="C940" s="214"/>
      <c r="D940" s="214"/>
      <c r="E940" s="214"/>
    </row>
    <row r="941" spans="1:5" x14ac:dyDescent="0.25">
      <c r="A941" s="214"/>
      <c r="B941" s="214"/>
      <c r="C941" s="214"/>
      <c r="D941" s="214"/>
      <c r="E941" s="214"/>
    </row>
    <row r="942" spans="1:5" x14ac:dyDescent="0.25">
      <c r="A942" s="214"/>
      <c r="B942" s="214"/>
      <c r="C942" s="214"/>
      <c r="D942" s="214"/>
      <c r="E942" s="214"/>
    </row>
    <row r="943" spans="1:5" x14ac:dyDescent="0.25">
      <c r="A943" s="214"/>
      <c r="B943" s="214"/>
      <c r="C943" s="214"/>
      <c r="D943" s="214"/>
      <c r="E943" s="214"/>
    </row>
    <row r="944" spans="1:5" x14ac:dyDescent="0.25">
      <c r="A944" s="214"/>
      <c r="B944" s="214"/>
      <c r="C944" s="214"/>
      <c r="D944" s="214"/>
      <c r="E944" s="214"/>
    </row>
    <row r="945" spans="1:5" x14ac:dyDescent="0.25">
      <c r="A945" s="214"/>
      <c r="B945" s="214"/>
      <c r="C945" s="214"/>
      <c r="D945" s="214"/>
      <c r="E945" s="214"/>
    </row>
    <row r="946" spans="1:5" x14ac:dyDescent="0.25">
      <c r="A946" s="214"/>
      <c r="B946" s="214"/>
      <c r="C946" s="214"/>
      <c r="D946" s="214"/>
      <c r="E946" s="214"/>
    </row>
    <row r="947" spans="1:5" x14ac:dyDescent="0.25">
      <c r="A947" s="214"/>
      <c r="B947" s="214"/>
      <c r="C947" s="214"/>
      <c r="D947" s="214"/>
      <c r="E947" s="214"/>
    </row>
    <row r="948" spans="1:5" x14ac:dyDescent="0.25">
      <c r="A948" s="214"/>
      <c r="B948" s="214"/>
      <c r="C948" s="214"/>
      <c r="D948" s="214"/>
      <c r="E948" s="214"/>
    </row>
    <row r="949" spans="1:5" x14ac:dyDescent="0.25">
      <c r="A949" s="214"/>
      <c r="B949" s="214"/>
      <c r="C949" s="214"/>
      <c r="D949" s="214"/>
      <c r="E949" s="214"/>
    </row>
    <row r="950" spans="1:5" x14ac:dyDescent="0.25">
      <c r="A950" s="214"/>
      <c r="B950" s="214"/>
      <c r="C950" s="214"/>
      <c r="D950" s="214"/>
      <c r="E950" s="214"/>
    </row>
    <row r="951" spans="1:5" x14ac:dyDescent="0.25">
      <c r="A951" s="214"/>
      <c r="B951" s="214"/>
      <c r="C951" s="214"/>
      <c r="D951" s="214"/>
      <c r="E951" s="214"/>
    </row>
    <row r="952" spans="1:5" x14ac:dyDescent="0.25">
      <c r="A952" s="214"/>
      <c r="B952" s="214"/>
      <c r="C952" s="214"/>
      <c r="D952" s="214"/>
      <c r="E952" s="214"/>
    </row>
    <row r="953" spans="1:5" x14ac:dyDescent="0.25">
      <c r="A953" s="214"/>
      <c r="B953" s="214"/>
      <c r="C953" s="214"/>
      <c r="D953" s="214"/>
      <c r="E953" s="214"/>
    </row>
    <row r="954" spans="1:5" x14ac:dyDescent="0.25">
      <c r="A954" s="214"/>
      <c r="B954" s="214"/>
      <c r="C954" s="214"/>
      <c r="D954" s="214"/>
      <c r="E954" s="214"/>
    </row>
    <row r="955" spans="1:5" x14ac:dyDescent="0.25">
      <c r="A955" s="214"/>
      <c r="B955" s="214"/>
      <c r="C955" s="214"/>
      <c r="D955" s="214"/>
      <c r="E955" s="214"/>
    </row>
    <row r="956" spans="1:5" x14ac:dyDescent="0.25">
      <c r="A956" s="214"/>
      <c r="B956" s="214"/>
      <c r="C956" s="214"/>
      <c r="D956" s="214"/>
      <c r="E956" s="214"/>
    </row>
    <row r="957" spans="1:5" x14ac:dyDescent="0.25">
      <c r="A957" s="214"/>
      <c r="B957" s="214"/>
      <c r="C957" s="214"/>
      <c r="D957" s="214"/>
      <c r="E957" s="214"/>
    </row>
    <row r="958" spans="1:5" x14ac:dyDescent="0.25">
      <c r="A958" s="214"/>
      <c r="B958" s="214"/>
      <c r="C958" s="214"/>
      <c r="D958" s="214"/>
      <c r="E958" s="214"/>
    </row>
    <row r="959" spans="1:5" x14ac:dyDescent="0.25">
      <c r="A959" s="214"/>
      <c r="B959" s="214"/>
      <c r="C959" s="214"/>
      <c r="D959" s="214"/>
      <c r="E959" s="214"/>
    </row>
    <row r="960" spans="1:5" x14ac:dyDescent="0.25">
      <c r="A960" s="214"/>
      <c r="B960" s="214"/>
      <c r="C960" s="214"/>
      <c r="D960" s="214"/>
      <c r="E960" s="214"/>
    </row>
    <row r="961" spans="1:5" x14ac:dyDescent="0.25">
      <c r="A961" s="214"/>
      <c r="B961" s="214"/>
      <c r="C961" s="214"/>
      <c r="D961" s="214"/>
      <c r="E961" s="214"/>
    </row>
    <row r="962" spans="1:5" x14ac:dyDescent="0.25">
      <c r="A962" s="214"/>
      <c r="B962" s="214"/>
      <c r="C962" s="214"/>
      <c r="D962" s="214"/>
      <c r="E962" s="214"/>
    </row>
    <row r="963" spans="1:5" x14ac:dyDescent="0.25">
      <c r="A963" s="214"/>
      <c r="B963" s="214"/>
      <c r="C963" s="214"/>
      <c r="D963" s="214"/>
      <c r="E963" s="214"/>
    </row>
    <row r="964" spans="1:5" x14ac:dyDescent="0.25">
      <c r="A964" s="214"/>
      <c r="B964" s="214"/>
      <c r="C964" s="214"/>
      <c r="D964" s="214"/>
      <c r="E964" s="214"/>
    </row>
    <row r="965" spans="1:5" x14ac:dyDescent="0.25">
      <c r="A965" s="214"/>
      <c r="B965" s="214"/>
      <c r="C965" s="214"/>
      <c r="D965" s="214"/>
      <c r="E965" s="214"/>
    </row>
    <row r="966" spans="1:5" x14ac:dyDescent="0.25">
      <c r="A966" s="214"/>
      <c r="B966" s="214"/>
      <c r="C966" s="214"/>
      <c r="D966" s="214"/>
      <c r="E966" s="214"/>
    </row>
    <row r="967" spans="1:5" x14ac:dyDescent="0.25">
      <c r="A967" s="214"/>
      <c r="B967" s="214"/>
      <c r="C967" s="214"/>
      <c r="D967" s="214"/>
      <c r="E967" s="214"/>
    </row>
    <row r="968" spans="1:5" x14ac:dyDescent="0.25">
      <c r="A968" s="214"/>
      <c r="B968" s="214"/>
      <c r="C968" s="214"/>
      <c r="D968" s="214"/>
      <c r="E968" s="214"/>
    </row>
    <row r="969" spans="1:5" x14ac:dyDescent="0.25">
      <c r="A969" s="214"/>
      <c r="B969" s="214"/>
      <c r="C969" s="214"/>
      <c r="D969" s="214"/>
      <c r="E969" s="214"/>
    </row>
    <row r="970" spans="1:5" x14ac:dyDescent="0.25">
      <c r="A970" s="214"/>
      <c r="B970" s="214"/>
      <c r="C970" s="214"/>
      <c r="D970" s="214"/>
      <c r="E970" s="214"/>
    </row>
    <row r="971" spans="1:5" x14ac:dyDescent="0.25">
      <c r="A971" s="214"/>
      <c r="B971" s="214"/>
      <c r="C971" s="214"/>
      <c r="D971" s="214"/>
      <c r="E971" s="214"/>
    </row>
    <row r="972" spans="1:5" x14ac:dyDescent="0.25">
      <c r="A972" s="214"/>
      <c r="B972" s="214"/>
      <c r="C972" s="214"/>
      <c r="D972" s="214"/>
      <c r="E972" s="214"/>
    </row>
    <row r="973" spans="1:5" x14ac:dyDescent="0.25">
      <c r="A973" s="214"/>
      <c r="B973" s="214"/>
      <c r="C973" s="214"/>
      <c r="D973" s="214"/>
      <c r="E973" s="214"/>
    </row>
    <row r="974" spans="1:5" x14ac:dyDescent="0.25">
      <c r="A974" s="214"/>
      <c r="B974" s="214"/>
      <c r="C974" s="214"/>
      <c r="D974" s="214"/>
      <c r="E974" s="214"/>
    </row>
    <row r="975" spans="1:5" x14ac:dyDescent="0.25">
      <c r="A975" s="214"/>
      <c r="B975" s="214"/>
      <c r="C975" s="214"/>
      <c r="D975" s="214"/>
      <c r="E975" s="214"/>
    </row>
    <row r="976" spans="1:5" x14ac:dyDescent="0.25">
      <c r="A976" s="214"/>
      <c r="B976" s="214"/>
      <c r="C976" s="214"/>
      <c r="D976" s="214"/>
      <c r="E976" s="214"/>
    </row>
    <row r="977" spans="1:5" x14ac:dyDescent="0.25">
      <c r="A977" s="214"/>
      <c r="B977" s="214"/>
      <c r="C977" s="214"/>
      <c r="D977" s="214"/>
      <c r="E977" s="214"/>
    </row>
    <row r="978" spans="1:5" x14ac:dyDescent="0.25">
      <c r="A978" s="214"/>
      <c r="B978" s="214"/>
      <c r="C978" s="214"/>
      <c r="D978" s="214"/>
      <c r="E978" s="214"/>
    </row>
    <row r="979" spans="1:5" x14ac:dyDescent="0.25">
      <c r="A979" s="214"/>
      <c r="B979" s="214"/>
      <c r="C979" s="214"/>
      <c r="D979" s="214"/>
      <c r="E979" s="214"/>
    </row>
    <row r="980" spans="1:5" x14ac:dyDescent="0.25">
      <c r="A980" s="214"/>
      <c r="B980" s="214"/>
      <c r="C980" s="214"/>
      <c r="D980" s="214"/>
      <c r="E980" s="214"/>
    </row>
    <row r="981" spans="1:5" x14ac:dyDescent="0.25">
      <c r="A981" s="214"/>
      <c r="B981" s="214"/>
      <c r="C981" s="214"/>
      <c r="D981" s="214"/>
      <c r="E981" s="214"/>
    </row>
    <row r="982" spans="1:5" x14ac:dyDescent="0.25">
      <c r="A982" s="214"/>
      <c r="B982" s="214"/>
      <c r="C982" s="214"/>
      <c r="D982" s="214"/>
      <c r="E982" s="214"/>
    </row>
    <row r="983" spans="1:5" x14ac:dyDescent="0.25">
      <c r="A983" s="214"/>
      <c r="B983" s="214"/>
      <c r="C983" s="214"/>
      <c r="D983" s="214"/>
      <c r="E983" s="214"/>
    </row>
    <row r="984" spans="1:5" x14ac:dyDescent="0.25">
      <c r="A984" s="214"/>
      <c r="B984" s="214"/>
      <c r="C984" s="214"/>
      <c r="D984" s="214"/>
      <c r="E984" s="214"/>
    </row>
    <row r="985" spans="1:5" x14ac:dyDescent="0.25">
      <c r="A985" s="214"/>
      <c r="B985" s="214"/>
      <c r="C985" s="214"/>
      <c r="D985" s="214"/>
      <c r="E985" s="214"/>
    </row>
    <row r="986" spans="1:5" x14ac:dyDescent="0.25">
      <c r="A986" s="214"/>
      <c r="B986" s="214"/>
      <c r="C986" s="214"/>
      <c r="D986" s="214"/>
      <c r="E986" s="214"/>
    </row>
    <row r="987" spans="1:5" x14ac:dyDescent="0.25">
      <c r="A987" s="214"/>
      <c r="B987" s="214"/>
      <c r="C987" s="214"/>
      <c r="D987" s="214"/>
      <c r="E987" s="214"/>
    </row>
    <row r="988" spans="1:5" x14ac:dyDescent="0.25">
      <c r="A988" s="214"/>
      <c r="B988" s="214"/>
      <c r="C988" s="214"/>
      <c r="D988" s="214"/>
      <c r="E988" s="214"/>
    </row>
    <row r="989" spans="1:5" x14ac:dyDescent="0.25">
      <c r="A989" s="214"/>
      <c r="B989" s="214"/>
      <c r="C989" s="214"/>
      <c r="D989" s="214"/>
      <c r="E989" s="214"/>
    </row>
    <row r="990" spans="1:5" x14ac:dyDescent="0.25">
      <c r="A990" s="214"/>
      <c r="B990" s="214"/>
      <c r="C990" s="214"/>
      <c r="D990" s="214"/>
      <c r="E990" s="214"/>
    </row>
    <row r="991" spans="1:5" x14ac:dyDescent="0.25">
      <c r="A991" s="214"/>
      <c r="B991" s="214"/>
      <c r="C991" s="214"/>
      <c r="D991" s="214"/>
      <c r="E991" s="214"/>
    </row>
    <row r="992" spans="1:5" x14ac:dyDescent="0.25">
      <c r="A992" s="214"/>
      <c r="B992" s="214"/>
      <c r="C992" s="214"/>
      <c r="D992" s="214"/>
      <c r="E992" s="214"/>
    </row>
    <row r="993" spans="1:5" x14ac:dyDescent="0.25">
      <c r="A993" s="214"/>
      <c r="B993" s="214"/>
      <c r="C993" s="214"/>
      <c r="D993" s="214"/>
      <c r="E993" s="214"/>
    </row>
    <row r="994" spans="1:5" x14ac:dyDescent="0.25">
      <c r="A994" s="214"/>
      <c r="B994" s="214"/>
      <c r="C994" s="214"/>
      <c r="D994" s="214"/>
      <c r="E994" s="214"/>
    </row>
    <row r="995" spans="1:5" x14ac:dyDescent="0.25">
      <c r="A995" s="214"/>
      <c r="B995" s="214"/>
      <c r="C995" s="214"/>
      <c r="D995" s="214"/>
      <c r="E995" s="214"/>
    </row>
    <row r="996" spans="1:5" x14ac:dyDescent="0.25">
      <c r="A996" s="214"/>
      <c r="B996" s="214"/>
      <c r="C996" s="214"/>
      <c r="D996" s="214"/>
      <c r="E996" s="214"/>
    </row>
    <row r="997" spans="1:5" x14ac:dyDescent="0.25">
      <c r="A997" s="214"/>
      <c r="B997" s="214"/>
      <c r="C997" s="214"/>
      <c r="D997" s="214"/>
      <c r="E997" s="214"/>
    </row>
    <row r="998" spans="1:5" x14ac:dyDescent="0.25">
      <c r="A998" s="214"/>
      <c r="B998" s="214"/>
      <c r="C998" s="214"/>
      <c r="D998" s="214"/>
      <c r="E998" s="21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5A133-8377-4703-B9A4-1BB55B6E7B71}">
  <dimension ref="A1"/>
  <sheetViews>
    <sheetView topLeftCell="A19" zoomScale="130" zoomScaleNormal="130" workbookViewId="0">
      <selection activeCell="O16" sqref="O16"/>
    </sheetView>
  </sheetViews>
  <sheetFormatPr defaultRowHeight="15" x14ac:dyDescent="0.25"/>
  <sheetData>
    <row r="1" spans="1:1" x14ac:dyDescent="0.25">
      <c r="A1" s="203" t="s">
        <v>1188</v>
      </c>
    </row>
  </sheetData>
  <hyperlinks>
    <hyperlink ref="A1" r:id="rId1" display="https://www.nmdfa.state.nm.us/financial-control/federal-reporting-and-compliance-bureau/federal-grant-management-resources/" xr:uid="{49196C94-2487-4749-BA6E-F8D4B9BB69EB}"/>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69F98-8DBE-4EC6-B29E-07217B2D1C33}">
  <sheetPr>
    <pageSetUpPr fitToPage="1"/>
  </sheetPr>
  <dimension ref="A1:AF160"/>
  <sheetViews>
    <sheetView zoomScale="107" zoomScaleNormal="130" workbookViewId="0">
      <selection activeCell="D11" sqref="D11:I14"/>
    </sheetView>
  </sheetViews>
  <sheetFormatPr defaultColWidth="8.7109375" defaultRowHeight="13.5" x14ac:dyDescent="0.25"/>
  <cols>
    <col min="1" max="2" width="3.7109375" style="44" customWidth="1"/>
    <col min="3" max="9" width="16.5703125" style="43" customWidth="1"/>
    <col min="10" max="10" width="4.28515625" style="43" customWidth="1"/>
    <col min="11" max="11" width="3.7109375" style="43" customWidth="1"/>
    <col min="12" max="12" width="18.42578125" style="43" customWidth="1"/>
    <col min="13" max="14" width="13.7109375" style="43" customWidth="1"/>
    <col min="15" max="15" width="8.7109375" style="43" customWidth="1"/>
    <col min="16" max="16" width="8.7109375" style="43"/>
    <col min="17" max="17" width="9.28515625" style="43" customWidth="1"/>
    <col min="18" max="18" width="8.7109375" style="43"/>
    <col min="19" max="19" width="20.42578125" style="43" customWidth="1"/>
    <col min="20" max="16384" width="8.7109375" style="43"/>
  </cols>
  <sheetData>
    <row r="1" spans="1:17" ht="14.25" thickBot="1" x14ac:dyDescent="0.3"/>
    <row r="2" spans="1:17" ht="13.5" customHeight="1" thickBot="1" x14ac:dyDescent="0.3">
      <c r="B2" s="437" t="s">
        <v>304</v>
      </c>
      <c r="C2" s="437"/>
      <c r="D2" s="437"/>
      <c r="E2" s="437"/>
      <c r="F2" s="437"/>
      <c r="G2" s="437"/>
      <c r="H2" s="202"/>
      <c r="I2" s="124" t="s">
        <v>242</v>
      </c>
      <c r="K2" s="59"/>
      <c r="L2" s="123" t="s">
        <v>303</v>
      </c>
      <c r="M2" s="123"/>
      <c r="N2" s="123"/>
      <c r="O2" s="123"/>
    </row>
    <row r="3" spans="1:17" ht="27.75" thickBot="1" x14ac:dyDescent="0.3">
      <c r="B3" s="437"/>
      <c r="C3" s="437"/>
      <c r="D3" s="437"/>
      <c r="E3" s="437"/>
      <c r="F3" s="437"/>
      <c r="G3" s="437"/>
      <c r="H3" s="202"/>
      <c r="I3" s="122" t="str">
        <f>IF(B98="Please complete all yellow cells.","Incomplete",B98)</f>
        <v>Incomplete</v>
      </c>
      <c r="K3" s="59"/>
      <c r="L3" s="418" t="s">
        <v>302</v>
      </c>
      <c r="M3" s="418"/>
      <c r="N3" s="418"/>
      <c r="O3" s="418"/>
      <c r="P3" s="418"/>
      <c r="Q3" s="418"/>
    </row>
    <row r="4" spans="1:17" s="119" customFormat="1" ht="11.65" customHeight="1" x14ac:dyDescent="0.2">
      <c r="A4" s="121"/>
      <c r="B4" s="438" t="s">
        <v>301</v>
      </c>
      <c r="C4" s="438"/>
      <c r="D4" s="438"/>
      <c r="E4" s="438"/>
      <c r="F4" s="438"/>
      <c r="G4" s="438"/>
      <c r="H4" s="438"/>
      <c r="I4" s="438"/>
      <c r="K4" s="120"/>
      <c r="L4" s="418"/>
      <c r="M4" s="418"/>
      <c r="N4" s="418"/>
      <c r="O4" s="418"/>
      <c r="P4" s="418"/>
      <c r="Q4" s="418"/>
    </row>
    <row r="5" spans="1:17" ht="13.15" customHeight="1" x14ac:dyDescent="0.25">
      <c r="B5" s="439" t="s">
        <v>805</v>
      </c>
      <c r="C5" s="439"/>
      <c r="D5" s="439"/>
      <c r="E5" s="439"/>
      <c r="F5" s="439"/>
      <c r="G5" s="439"/>
      <c r="H5" s="439"/>
      <c r="I5" s="439"/>
      <c r="K5" s="59"/>
      <c r="L5" s="418"/>
      <c r="M5" s="418"/>
      <c r="N5" s="418"/>
      <c r="O5" s="418"/>
      <c r="P5" s="418"/>
      <c r="Q5" s="418"/>
    </row>
    <row r="6" spans="1:17" ht="13.15" customHeight="1" x14ac:dyDescent="0.25">
      <c r="B6" s="439"/>
      <c r="C6" s="439"/>
      <c r="D6" s="439"/>
      <c r="E6" s="439"/>
      <c r="F6" s="439"/>
      <c r="G6" s="439"/>
      <c r="H6" s="439"/>
      <c r="I6" s="439"/>
      <c r="K6" s="59"/>
      <c r="L6" s="58"/>
      <c r="M6" s="58"/>
      <c r="N6" s="58"/>
      <c r="O6" s="58"/>
    </row>
    <row r="7" spans="1:17" ht="13.5" customHeight="1" x14ac:dyDescent="0.25">
      <c r="B7" s="439"/>
      <c r="C7" s="439"/>
      <c r="D7" s="439"/>
      <c r="E7" s="439"/>
      <c r="F7" s="439"/>
      <c r="G7" s="439"/>
      <c r="H7" s="439"/>
      <c r="I7" s="439"/>
      <c r="K7" s="59"/>
      <c r="L7" s="423" t="s">
        <v>300</v>
      </c>
      <c r="M7" s="423"/>
      <c r="N7" s="423"/>
      <c r="O7" s="423"/>
      <c r="P7" s="423"/>
      <c r="Q7" s="423"/>
    </row>
    <row r="8" spans="1:17" ht="13.15" customHeight="1" x14ac:dyDescent="0.25">
      <c r="B8" s="439"/>
      <c r="C8" s="439"/>
      <c r="D8" s="439"/>
      <c r="E8" s="439"/>
      <c r="F8" s="439"/>
      <c r="G8" s="439"/>
      <c r="H8" s="439"/>
      <c r="I8" s="439"/>
      <c r="K8" s="59"/>
      <c r="L8" s="424" t="s">
        <v>299</v>
      </c>
      <c r="M8" s="424"/>
      <c r="N8" s="424"/>
      <c r="O8" s="424"/>
      <c r="P8" s="424"/>
      <c r="Q8" s="424"/>
    </row>
    <row r="9" spans="1:17" x14ac:dyDescent="0.25">
      <c r="B9" s="432" t="s">
        <v>298</v>
      </c>
      <c r="C9" s="432"/>
      <c r="D9" s="432"/>
      <c r="E9" s="432"/>
      <c r="F9" s="432"/>
      <c r="G9" s="432"/>
      <c r="H9" s="432"/>
      <c r="I9" s="432"/>
      <c r="K9" s="59"/>
      <c r="L9" s="424"/>
      <c r="M9" s="424"/>
      <c r="N9" s="424"/>
      <c r="O9" s="424"/>
      <c r="P9" s="424"/>
      <c r="Q9" s="424"/>
    </row>
    <row r="10" spans="1:17" s="60" customFormat="1" ht="12" x14ac:dyDescent="0.2">
      <c r="A10" s="61"/>
      <c r="B10" s="242"/>
      <c r="C10" s="118"/>
      <c r="D10" s="118"/>
      <c r="E10" s="118"/>
      <c r="F10" s="118"/>
      <c r="G10" s="118"/>
      <c r="H10" s="118"/>
      <c r="I10" s="118"/>
      <c r="K10" s="62"/>
      <c r="L10" s="424"/>
      <c r="M10" s="424"/>
      <c r="N10" s="424"/>
      <c r="O10" s="424"/>
      <c r="P10" s="424"/>
      <c r="Q10" s="424"/>
    </row>
    <row r="11" spans="1:17" s="60" customFormat="1" ht="15" x14ac:dyDescent="0.25">
      <c r="A11" s="61"/>
      <c r="B11" s="436" t="s">
        <v>297</v>
      </c>
      <c r="C11" s="436"/>
      <c r="D11" s="428"/>
      <c r="E11" s="428"/>
      <c r="F11" s="428"/>
      <c r="G11" s="428"/>
      <c r="H11" s="428"/>
      <c r="I11" s="428"/>
      <c r="K11" s="62"/>
      <c r="L11" s="69" t="s">
        <v>222</v>
      </c>
      <c r="M11" s="109" t="s">
        <v>296</v>
      </c>
      <c r="N11" s="115"/>
      <c r="O11" s="117"/>
      <c r="P11" s="117"/>
      <c r="Q11" s="117"/>
    </row>
    <row r="12" spans="1:17" s="60" customFormat="1" ht="15" x14ac:dyDescent="0.25">
      <c r="A12" s="61"/>
      <c r="B12" s="290" t="s">
        <v>295</v>
      </c>
      <c r="C12" s="116"/>
      <c r="D12" s="433"/>
      <c r="E12" s="434"/>
      <c r="F12" s="434"/>
      <c r="G12" s="434"/>
      <c r="H12" s="434"/>
      <c r="I12" s="435"/>
      <c r="K12" s="62"/>
      <c r="N12" s="115"/>
      <c r="O12" s="103"/>
      <c r="P12" s="114"/>
      <c r="Q12" s="114"/>
    </row>
    <row r="13" spans="1:17" s="60" customFormat="1" x14ac:dyDescent="0.25">
      <c r="A13" s="61"/>
      <c r="B13" s="436" t="s">
        <v>215</v>
      </c>
      <c r="C13" s="436"/>
      <c r="D13" s="428"/>
      <c r="E13" s="428"/>
      <c r="F13" s="428"/>
      <c r="G13" s="428"/>
      <c r="H13" s="428"/>
      <c r="I13" s="428"/>
      <c r="K13" s="62"/>
      <c r="L13" s="425" t="s">
        <v>1172</v>
      </c>
      <c r="M13" s="425"/>
      <c r="N13" s="425"/>
      <c r="O13" s="425"/>
      <c r="P13" s="425"/>
      <c r="Q13" s="425"/>
    </row>
    <row r="14" spans="1:17" s="60" customFormat="1" ht="13.15" customHeight="1" x14ac:dyDescent="0.25">
      <c r="A14" s="44"/>
      <c r="B14" s="436" t="s">
        <v>214</v>
      </c>
      <c r="C14" s="436"/>
      <c r="D14" s="428"/>
      <c r="E14" s="428"/>
      <c r="F14" s="428"/>
      <c r="G14" s="428"/>
      <c r="H14" s="428"/>
      <c r="I14" s="428"/>
      <c r="K14" s="62"/>
      <c r="L14" s="418" t="s">
        <v>294</v>
      </c>
      <c r="M14" s="418"/>
      <c r="N14" s="418"/>
      <c r="O14" s="418"/>
      <c r="P14" s="418"/>
      <c r="Q14" s="418"/>
    </row>
    <row r="15" spans="1:17" ht="13.15" customHeight="1" x14ac:dyDescent="0.25">
      <c r="A15"/>
      <c r="K15" s="59"/>
      <c r="L15" s="418"/>
      <c r="M15" s="418"/>
      <c r="N15" s="418"/>
      <c r="O15" s="418"/>
      <c r="P15" s="418"/>
      <c r="Q15" s="418"/>
    </row>
    <row r="16" spans="1:17" ht="15" x14ac:dyDescent="0.25">
      <c r="A16"/>
      <c r="B16" s="429" t="s">
        <v>293</v>
      </c>
      <c r="C16" s="430"/>
      <c r="D16" s="430"/>
      <c r="E16" s="430"/>
      <c r="F16" s="430"/>
      <c r="G16" s="430"/>
      <c r="H16" s="430"/>
      <c r="I16" s="431"/>
      <c r="K16" s="59"/>
      <c r="L16" s="69" t="s">
        <v>222</v>
      </c>
      <c r="M16" s="113" t="s">
        <v>292</v>
      </c>
    </row>
    <row r="17" spans="1:17" ht="15" x14ac:dyDescent="0.25">
      <c r="A17"/>
      <c r="B17" s="426" t="s">
        <v>291</v>
      </c>
      <c r="C17" s="427"/>
      <c r="D17" s="427"/>
      <c r="E17" s="427"/>
      <c r="F17" s="427"/>
      <c r="G17" s="112" t="s">
        <v>250</v>
      </c>
      <c r="H17" s="112" t="s">
        <v>891</v>
      </c>
      <c r="I17" s="111" t="s">
        <v>290</v>
      </c>
      <c r="K17" s="59"/>
    </row>
    <row r="18" spans="1:17" ht="15" x14ac:dyDescent="0.25">
      <c r="A18"/>
      <c r="B18" s="398">
        <v>1</v>
      </c>
      <c r="C18" s="401" t="s">
        <v>1213</v>
      </c>
      <c r="D18" s="401"/>
      <c r="E18" s="401"/>
      <c r="F18" s="401"/>
      <c r="G18" s="403"/>
      <c r="H18" s="419" t="s">
        <v>293</v>
      </c>
      <c r="I18" s="419" t="str" cm="1">
        <f t="array" ref="I18">_xlfn.IFS(OR(G18="No",G18="Blank"),"Eligible",G18="Yes","Ineligible",ISBLANK(G18),"")</f>
        <v/>
      </c>
      <c r="J18" s="59"/>
      <c r="K18" s="59"/>
      <c r="L18" s="64" t="s">
        <v>1171</v>
      </c>
      <c r="M18" s="64"/>
      <c r="N18" s="64"/>
      <c r="O18" s="64"/>
      <c r="P18" s="64"/>
      <c r="Q18" s="64"/>
    </row>
    <row r="19" spans="1:17" ht="15" x14ac:dyDescent="0.25">
      <c r="A19"/>
      <c r="B19" s="399"/>
      <c r="C19" s="402"/>
      <c r="D19" s="402"/>
      <c r="E19" s="402"/>
      <c r="F19" s="402"/>
      <c r="G19" s="404"/>
      <c r="H19" s="420"/>
      <c r="I19" s="420"/>
      <c r="J19" s="59"/>
      <c r="K19" s="59"/>
      <c r="L19" s="418" t="s">
        <v>1167</v>
      </c>
      <c r="M19" s="418"/>
      <c r="N19" s="418"/>
      <c r="O19" s="418"/>
      <c r="P19" s="418"/>
      <c r="Q19" s="418"/>
    </row>
    <row r="20" spans="1:17" ht="13.15" customHeight="1" x14ac:dyDescent="0.25">
      <c r="A20"/>
      <c r="B20" s="398">
        <v>2</v>
      </c>
      <c r="C20" s="401" t="s">
        <v>787</v>
      </c>
      <c r="D20" s="401"/>
      <c r="E20" s="401"/>
      <c r="F20" s="401"/>
      <c r="G20" s="403"/>
      <c r="H20" s="419" t="s">
        <v>293</v>
      </c>
      <c r="I20" s="419" t="str" cm="1">
        <f t="array" ref="I20">_xlfn.IFS(OR(G20="Yes",G20="Blank"),"Eligible",G20="No","Ineligible",ISBLANK(G20),"")</f>
        <v/>
      </c>
      <c r="K20" s="59"/>
      <c r="L20" s="69" t="s">
        <v>289</v>
      </c>
      <c r="M20" s="55"/>
      <c r="N20" s="60"/>
      <c r="O20" s="110"/>
      <c r="P20" s="110"/>
      <c r="Q20" s="110"/>
    </row>
    <row r="21" spans="1:17" ht="15" x14ac:dyDescent="0.25">
      <c r="A21"/>
      <c r="B21" s="399"/>
      <c r="C21" s="402"/>
      <c r="D21" s="402"/>
      <c r="E21" s="402"/>
      <c r="F21" s="402"/>
      <c r="G21" s="404"/>
      <c r="H21" s="420"/>
      <c r="I21" s="420"/>
      <c r="K21" s="59"/>
      <c r="L21" s="97" t="s">
        <v>288</v>
      </c>
      <c r="M21" s="97"/>
      <c r="N21" s="57" t="s">
        <v>287</v>
      </c>
      <c r="O21" s="97" t="s">
        <v>286</v>
      </c>
      <c r="Q21" s="97"/>
    </row>
    <row r="22" spans="1:17" ht="15" x14ac:dyDescent="0.25">
      <c r="A22"/>
      <c r="B22" s="400">
        <v>3</v>
      </c>
      <c r="C22" s="401" t="s">
        <v>285</v>
      </c>
      <c r="D22" s="401"/>
      <c r="E22" s="401"/>
      <c r="F22" s="401"/>
      <c r="G22" s="403"/>
      <c r="H22" s="419" t="s">
        <v>293</v>
      </c>
      <c r="I22" s="419" t="str" cm="1">
        <f t="array" ref="I22">_xlfn.IFS(OR(G22="No",G22="N/A"),"Eligible",G22="Yes","Ineligible",ISBLANK(G22),"")</f>
        <v/>
      </c>
      <c r="K22" s="59"/>
      <c r="L22" s="517" t="s">
        <v>284</v>
      </c>
      <c r="M22" s="518"/>
      <c r="N22" s="518"/>
      <c r="O22" s="518"/>
      <c r="P22" s="518"/>
      <c r="Q22" s="518"/>
    </row>
    <row r="23" spans="1:17" ht="15" x14ac:dyDescent="0.25">
      <c r="A23"/>
      <c r="B23" s="399"/>
      <c r="C23" s="402"/>
      <c r="D23" s="402"/>
      <c r="E23" s="402"/>
      <c r="F23" s="402"/>
      <c r="G23" s="404"/>
      <c r="H23" s="420"/>
      <c r="I23" s="420"/>
      <c r="K23" s="59"/>
      <c r="L23" s="425" t="s">
        <v>1173</v>
      </c>
      <c r="M23" s="425"/>
      <c r="N23" s="425"/>
      <c r="O23" s="425"/>
      <c r="P23" s="425"/>
      <c r="Q23" s="425"/>
    </row>
    <row r="24" spans="1:17" ht="15" x14ac:dyDescent="0.25">
      <c r="A24"/>
      <c r="B24" s="400">
        <v>4</v>
      </c>
      <c r="C24" s="401" t="s">
        <v>283</v>
      </c>
      <c r="D24" s="401"/>
      <c r="E24" s="401"/>
      <c r="F24" s="401"/>
      <c r="G24" s="403"/>
      <c r="H24" s="419" t="s">
        <v>293</v>
      </c>
      <c r="I24" s="419" t="str" cm="1">
        <f t="array" ref="I24">_xlfn.IFS(OR(G24="Yes",G24="N/A"),"Eligible",G24="No","Ineligible",ISBLANK(G24),"")</f>
        <v/>
      </c>
      <c r="K24" s="59"/>
      <c r="L24" s="442" t="s">
        <v>282</v>
      </c>
      <c r="M24" s="442"/>
      <c r="N24" s="442"/>
      <c r="O24" s="442"/>
      <c r="P24" s="442"/>
      <c r="Q24" s="442"/>
    </row>
    <row r="25" spans="1:17" ht="15" x14ac:dyDescent="0.25">
      <c r="A25"/>
      <c r="B25" s="399"/>
      <c r="C25" s="402"/>
      <c r="D25" s="402"/>
      <c r="E25" s="402"/>
      <c r="F25" s="402"/>
      <c r="G25" s="404"/>
      <c r="H25" s="420"/>
      <c r="I25" s="420"/>
      <c r="K25" s="59"/>
      <c r="L25" s="69" t="s">
        <v>222</v>
      </c>
      <c r="M25" s="109" t="s">
        <v>281</v>
      </c>
    </row>
    <row r="26" spans="1:17" ht="15" x14ac:dyDescent="0.25">
      <c r="A26"/>
      <c r="B26" s="243"/>
      <c r="C26" s="108"/>
      <c r="D26" s="108"/>
      <c r="E26" s="108"/>
      <c r="K26" s="59"/>
    </row>
    <row r="27" spans="1:17" ht="13.15" customHeight="1" x14ac:dyDescent="0.25">
      <c r="A27"/>
      <c r="B27" s="429" t="s">
        <v>280</v>
      </c>
      <c r="C27" s="430"/>
      <c r="D27" s="430"/>
      <c r="E27" s="430"/>
      <c r="F27" s="430"/>
      <c r="G27" s="430"/>
      <c r="H27" s="430"/>
      <c r="I27" s="431"/>
      <c r="K27" s="59"/>
      <c r="L27" s="425" t="s">
        <v>1170</v>
      </c>
      <c r="M27" s="425"/>
      <c r="N27" s="425"/>
      <c r="O27" s="425"/>
      <c r="P27" s="425"/>
      <c r="Q27" s="425"/>
    </row>
    <row r="28" spans="1:17" ht="15" x14ac:dyDescent="0.25">
      <c r="A28"/>
      <c r="B28" s="455" t="s">
        <v>279</v>
      </c>
      <c r="C28" s="456"/>
      <c r="D28" s="456"/>
      <c r="E28" s="456"/>
      <c r="F28" s="456"/>
      <c r="G28" s="90" t="s">
        <v>250</v>
      </c>
      <c r="H28" s="112" t="s">
        <v>891</v>
      </c>
      <c r="I28" s="89" t="s">
        <v>249</v>
      </c>
      <c r="J28" s="72"/>
      <c r="K28" s="71"/>
      <c r="L28" s="460" t="s">
        <v>278</v>
      </c>
      <c r="M28" s="460"/>
      <c r="N28" s="460"/>
      <c r="O28" s="460"/>
      <c r="P28" s="460"/>
      <c r="Q28" s="460"/>
    </row>
    <row r="29" spans="1:17" ht="15" x14ac:dyDescent="0.25">
      <c r="A29"/>
      <c r="B29" s="414">
        <v>5</v>
      </c>
      <c r="C29" s="250" t="s">
        <v>277</v>
      </c>
      <c r="D29" s="250"/>
      <c r="E29" s="250"/>
      <c r="F29" s="250"/>
      <c r="G29" s="409"/>
      <c r="H29" s="551"/>
      <c r="I29" s="419" t="e" cm="1">
        <f t="array" ref="I29">_xlfn.IFS(G29="Small","10",G29="Medium","20",G29="Large","30")</f>
        <v>#N/A</v>
      </c>
      <c r="J29" s="92"/>
      <c r="K29" s="91"/>
      <c r="L29" s="107" t="s">
        <v>276</v>
      </c>
      <c r="M29" s="460" t="s">
        <v>275</v>
      </c>
      <c r="N29" s="460"/>
      <c r="O29" s="460" t="s">
        <v>274</v>
      </c>
      <c r="P29" s="460"/>
      <c r="Q29" s="460"/>
    </row>
    <row r="30" spans="1:17" ht="15" x14ac:dyDescent="0.25">
      <c r="A30"/>
      <c r="B30" s="415"/>
      <c r="C30" s="60"/>
      <c r="D30" s="251"/>
      <c r="E30" s="251"/>
      <c r="F30" s="251"/>
      <c r="G30" s="410"/>
      <c r="H30" s="552"/>
      <c r="I30" s="420"/>
      <c r="J30" s="106"/>
      <c r="K30" s="105"/>
    </row>
    <row r="31" spans="1:17" ht="13.15" customHeight="1" x14ac:dyDescent="0.25">
      <c r="A31"/>
      <c r="B31" s="440">
        <v>6</v>
      </c>
      <c r="C31" s="451" t="s">
        <v>273</v>
      </c>
      <c r="D31" s="451"/>
      <c r="E31" s="451"/>
      <c r="F31" s="451"/>
      <c r="G31" s="409"/>
      <c r="H31" s="551"/>
      <c r="I31" s="449" t="str" cm="1">
        <f t="array" ref="I31">_xlfn.IFS(G31="Not Complex",0,G31="Slightly Complex",10,G31="Moderately Complex",20,G31="Highly Complex",30,ISBLANK(G31),"")</f>
        <v/>
      </c>
      <c r="J31" s="92"/>
      <c r="K31" s="91"/>
      <c r="L31" s="425" t="s">
        <v>1169</v>
      </c>
      <c r="M31" s="425"/>
      <c r="N31" s="425"/>
      <c r="O31" s="425"/>
      <c r="P31" s="425"/>
      <c r="Q31" s="425"/>
    </row>
    <row r="32" spans="1:17" ht="13.15" customHeight="1" x14ac:dyDescent="0.25">
      <c r="A32"/>
      <c r="B32" s="446"/>
      <c r="C32" s="452"/>
      <c r="D32" s="452"/>
      <c r="E32" s="452"/>
      <c r="F32" s="452"/>
      <c r="G32" s="410"/>
      <c r="H32" s="552"/>
      <c r="I32" s="450"/>
      <c r="K32" s="59"/>
      <c r="L32" s="460" t="s">
        <v>272</v>
      </c>
      <c r="M32" s="460"/>
      <c r="N32" s="460"/>
      <c r="O32" s="460"/>
      <c r="P32" s="460"/>
      <c r="Q32" s="460"/>
    </row>
    <row r="33" spans="1:17" ht="15" x14ac:dyDescent="0.25">
      <c r="A33"/>
      <c r="B33" s="440">
        <v>7</v>
      </c>
      <c r="C33" s="411" t="s">
        <v>271</v>
      </c>
      <c r="D33" s="411"/>
      <c r="E33" s="411"/>
      <c r="F33" s="411"/>
      <c r="G33" s="409"/>
      <c r="H33" s="551"/>
      <c r="I33" s="421" t="str" cm="1">
        <f t="array" ref="I33">_xlfn.IFS(G33="Yes",30,G33="No",0,ISBLANK(G33),"")</f>
        <v/>
      </c>
      <c r="J33" s="87"/>
      <c r="K33" s="104"/>
      <c r="L33" s="460"/>
      <c r="M33" s="460"/>
      <c r="N33" s="460"/>
      <c r="O33" s="460"/>
      <c r="P33" s="460"/>
      <c r="Q33" s="460"/>
    </row>
    <row r="34" spans="1:17" ht="15" x14ac:dyDescent="0.25">
      <c r="A34"/>
      <c r="B34" s="446"/>
      <c r="C34" s="412"/>
      <c r="D34" s="412"/>
      <c r="E34" s="412"/>
      <c r="F34" s="412"/>
      <c r="G34" s="410"/>
      <c r="H34" s="552"/>
      <c r="I34" s="422"/>
      <c r="J34" s="87"/>
      <c r="K34" s="104"/>
      <c r="L34" s="460"/>
      <c r="M34" s="460"/>
      <c r="N34" s="460"/>
      <c r="O34" s="460"/>
      <c r="P34" s="460"/>
      <c r="Q34" s="460"/>
    </row>
    <row r="35" spans="1:17" ht="15" x14ac:dyDescent="0.25">
      <c r="A35"/>
      <c r="B35" s="453" t="s">
        <v>270</v>
      </c>
      <c r="C35" s="454"/>
      <c r="D35" s="454"/>
      <c r="E35" s="454"/>
      <c r="F35" s="454"/>
      <c r="G35" s="90" t="s">
        <v>250</v>
      </c>
      <c r="H35" s="112" t="s">
        <v>891</v>
      </c>
      <c r="I35" s="89" t="s">
        <v>249</v>
      </c>
      <c r="J35" s="87"/>
      <c r="K35" s="104"/>
      <c r="L35" s="462" t="s">
        <v>269</v>
      </c>
      <c r="M35" s="461"/>
      <c r="N35" s="461"/>
      <c r="O35" s="461"/>
      <c r="P35" s="461"/>
      <c r="Q35" s="461"/>
    </row>
    <row r="36" spans="1:17" ht="15" x14ac:dyDescent="0.25">
      <c r="A36"/>
      <c r="B36" s="414">
        <v>8</v>
      </c>
      <c r="C36" s="444" t="s">
        <v>1212</v>
      </c>
      <c r="D36" s="444"/>
      <c r="E36" s="444"/>
      <c r="F36" s="444"/>
      <c r="G36" s="409"/>
      <c r="H36" s="551"/>
      <c r="I36" s="421" t="str" cm="1">
        <f t="array" ref="I36">_xlfn.IFS(G36="Yes",30,G36="No",0,ISBLANK(G36),"")</f>
        <v/>
      </c>
      <c r="J36" s="87"/>
      <c r="K36" s="104"/>
      <c r="L36" s="462" t="s">
        <v>268</v>
      </c>
      <c r="M36" s="461"/>
      <c r="N36" s="461"/>
      <c r="O36" s="461"/>
      <c r="P36" s="461"/>
      <c r="Q36" s="461"/>
    </row>
    <row r="37" spans="1:17" ht="15" x14ac:dyDescent="0.25">
      <c r="A37"/>
      <c r="B37" s="415"/>
      <c r="C37" s="445"/>
      <c r="D37" s="445"/>
      <c r="E37" s="445"/>
      <c r="F37" s="445"/>
      <c r="G37" s="410"/>
      <c r="H37" s="552"/>
      <c r="I37" s="422"/>
      <c r="J37" s="87"/>
      <c r="K37" s="104"/>
      <c r="L37" s="462" t="s">
        <v>267</v>
      </c>
      <c r="M37" s="461"/>
      <c r="N37" s="461"/>
      <c r="O37" s="461"/>
      <c r="P37" s="461"/>
      <c r="Q37" s="461"/>
    </row>
    <row r="38" spans="1:17" ht="14.45" customHeight="1" x14ac:dyDescent="0.25">
      <c r="A38"/>
      <c r="B38" s="414">
        <v>9</v>
      </c>
      <c r="C38" s="407" t="s">
        <v>767</v>
      </c>
      <c r="D38" s="407"/>
      <c r="E38" s="407"/>
      <c r="F38" s="407"/>
      <c r="G38" s="409"/>
      <c r="H38" s="551"/>
      <c r="I38" s="421" t="str" cm="1">
        <f t="array" ref="I38">_xlfn.IFS(G38="Yes",30,G38="No",0,ISBLANK(G38),"")</f>
        <v/>
      </c>
      <c r="J38" s="87"/>
      <c r="K38" s="104"/>
      <c r="L38" s="462" t="s">
        <v>266</v>
      </c>
      <c r="M38" s="462"/>
      <c r="N38" s="462"/>
      <c r="O38" s="462"/>
      <c r="P38" s="462"/>
      <c r="Q38" s="462"/>
    </row>
    <row r="39" spans="1:17" ht="15" x14ac:dyDescent="0.25">
      <c r="A39"/>
      <c r="B39" s="415"/>
      <c r="C39" s="408"/>
      <c r="D39" s="408"/>
      <c r="E39" s="408"/>
      <c r="F39" s="408"/>
      <c r="G39" s="410"/>
      <c r="H39" s="552"/>
      <c r="I39" s="422"/>
      <c r="J39" s="87"/>
      <c r="K39" s="104"/>
      <c r="L39" s="462" t="s">
        <v>265</v>
      </c>
      <c r="M39" s="462"/>
      <c r="N39" s="462"/>
      <c r="O39" s="462"/>
      <c r="P39" s="462"/>
      <c r="Q39" s="462"/>
    </row>
    <row r="40" spans="1:17" ht="15" x14ac:dyDescent="0.25">
      <c r="A40"/>
      <c r="B40" s="398">
        <v>10</v>
      </c>
      <c r="C40" s="416" t="s">
        <v>1211</v>
      </c>
      <c r="D40" s="416"/>
      <c r="E40" s="416"/>
      <c r="F40" s="416"/>
      <c r="G40" s="409"/>
      <c r="H40" s="551" t="str" cm="1">
        <f t="array" ref="H40">_xlfn.IFS(OR(F40="No",F40="Blank"),"Eligible",F40="Yes","Ineligible",ISBLANK(F40),"")</f>
        <v/>
      </c>
      <c r="I40" s="421" t="str" cm="1">
        <f t="array" ref="I40">_xlfn.IFS(G40="Yes",10,G40="No",0,ISBLANK(G40),"")</f>
        <v/>
      </c>
      <c r="J40" s="72"/>
      <c r="K40" s="71"/>
    </row>
    <row r="41" spans="1:17" ht="13.15" customHeight="1" x14ac:dyDescent="0.25">
      <c r="A41"/>
      <c r="B41" s="413"/>
      <c r="C41" s="417"/>
      <c r="D41" s="417"/>
      <c r="E41" s="417"/>
      <c r="F41" s="417"/>
      <c r="G41" s="410"/>
      <c r="H41" s="552"/>
      <c r="I41" s="422"/>
      <c r="J41" s="92"/>
      <c r="K41" s="91"/>
      <c r="L41" s="425" t="s">
        <v>1168</v>
      </c>
      <c r="M41" s="425"/>
      <c r="N41" s="425"/>
      <c r="O41" s="425"/>
      <c r="P41" s="425"/>
      <c r="Q41" s="425"/>
    </row>
    <row r="42" spans="1:17" ht="15" x14ac:dyDescent="0.25">
      <c r="A42"/>
      <c r="B42" s="398">
        <v>11</v>
      </c>
      <c r="C42" s="411"/>
      <c r="D42" s="411"/>
      <c r="E42" s="411"/>
      <c r="F42" s="411"/>
      <c r="G42" s="409"/>
      <c r="H42" s="551" t="str" cm="1">
        <f t="array" ref="H42">_xlfn.IFS(OR(F42="No",F42="Blank"),"Eligible",F42="Yes","Ineligible",ISBLANK(F42),"")</f>
        <v/>
      </c>
      <c r="I42" s="421" t="str" cm="1">
        <f t="array" ref="I42">_xlfn.IFS(G42="Yes",10,G42="No",0,ISBLANK(G42),"")</f>
        <v/>
      </c>
      <c r="J42" s="103"/>
      <c r="K42" s="102"/>
      <c r="L42" s="443" t="s">
        <v>264</v>
      </c>
      <c r="M42" s="443"/>
      <c r="N42" s="443"/>
      <c r="O42" s="443"/>
      <c r="P42" s="443"/>
      <c r="Q42" s="443"/>
    </row>
    <row r="43" spans="1:17" ht="15" x14ac:dyDescent="0.25">
      <c r="A43"/>
      <c r="B43" s="413"/>
      <c r="C43" s="412"/>
      <c r="D43" s="412"/>
      <c r="E43" s="412"/>
      <c r="F43" s="412"/>
      <c r="G43" s="410"/>
      <c r="H43" s="552"/>
      <c r="I43" s="422"/>
      <c r="J43" s="103"/>
      <c r="K43" s="102"/>
      <c r="L43" s="443"/>
      <c r="M43" s="443"/>
      <c r="N43" s="443"/>
      <c r="O43" s="443"/>
      <c r="P43" s="443"/>
      <c r="Q43" s="443"/>
    </row>
    <row r="44" spans="1:17" ht="15" x14ac:dyDescent="0.25">
      <c r="A44"/>
      <c r="B44" s="398">
        <v>12</v>
      </c>
      <c r="C44" s="407" t="s">
        <v>1210</v>
      </c>
      <c r="D44" s="407"/>
      <c r="E44" s="407"/>
      <c r="F44" s="407"/>
      <c r="G44" s="409"/>
      <c r="H44" s="551" t="str" cm="1">
        <f t="array" ref="H44">_xlfn.IFS(OR(F44="No",F44="Blank"),"Eligible",F44="Yes","Ineligible",ISBLANK(F44),"")</f>
        <v/>
      </c>
      <c r="I44" s="421" t="str" cm="1">
        <f t="array" ref="I44">_xlfn.IFS(G44="Yes",10,G44="No",0,ISBLANK(G44),"")</f>
        <v/>
      </c>
      <c r="J44" s="103"/>
      <c r="K44" s="102"/>
      <c r="L44" s="458" t="s">
        <v>263</v>
      </c>
      <c r="M44" s="458"/>
      <c r="N44" s="458"/>
      <c r="O44" s="458"/>
      <c r="P44" s="458"/>
      <c r="Q44" s="458"/>
    </row>
    <row r="45" spans="1:17" ht="15" x14ac:dyDescent="0.25">
      <c r="A45"/>
      <c r="B45" s="413"/>
      <c r="C45" s="408"/>
      <c r="D45" s="408"/>
      <c r="E45" s="408"/>
      <c r="F45" s="408"/>
      <c r="G45" s="410"/>
      <c r="H45" s="552"/>
      <c r="I45" s="422"/>
      <c r="K45" s="59"/>
      <c r="L45" s="458"/>
      <c r="M45" s="458"/>
      <c r="N45" s="458"/>
      <c r="O45" s="458"/>
      <c r="P45" s="458"/>
      <c r="Q45" s="458"/>
    </row>
    <row r="46" spans="1:17" ht="15" x14ac:dyDescent="0.25">
      <c r="A46"/>
      <c r="B46" s="80">
        <v>13</v>
      </c>
      <c r="C46" s="407" t="s">
        <v>776</v>
      </c>
      <c r="D46" s="407"/>
      <c r="E46" s="407"/>
      <c r="F46" s="407"/>
      <c r="G46" s="409"/>
      <c r="H46" s="551" t="str" cm="1">
        <f t="array" ref="H46">_xlfn.IFS(OR(F46="No",F46="Blank"),"Eligible",F46="Yes","Ineligible",ISBLANK(F46),"")</f>
        <v/>
      </c>
      <c r="I46" s="421" t="str" cm="1">
        <f t="array" ref="I46">_xlfn.IFS(G46="Yes",10,G46="No",0,ISBLANK(G46),"")</f>
        <v/>
      </c>
      <c r="K46" s="59"/>
      <c r="L46" s="459" t="s">
        <v>262</v>
      </c>
      <c r="M46" s="459"/>
      <c r="N46" s="459"/>
      <c r="O46" s="459"/>
      <c r="P46" s="459"/>
      <c r="Q46" s="459"/>
    </row>
    <row r="47" spans="1:17" ht="13.15" customHeight="1" x14ac:dyDescent="0.25">
      <c r="A47"/>
      <c r="B47" s="79"/>
      <c r="C47" s="408"/>
      <c r="D47" s="408"/>
      <c r="E47" s="408"/>
      <c r="F47" s="408"/>
      <c r="G47" s="410"/>
      <c r="H47" s="552"/>
      <c r="I47" s="422"/>
      <c r="J47" s="103"/>
      <c r="K47" s="102"/>
      <c r="L47" s="459"/>
      <c r="M47" s="459"/>
      <c r="N47" s="459"/>
      <c r="O47" s="459"/>
      <c r="P47" s="459"/>
      <c r="Q47" s="459"/>
    </row>
    <row r="48" spans="1:17" ht="15" x14ac:dyDescent="0.25">
      <c r="A48"/>
      <c r="B48" s="101" t="s">
        <v>261</v>
      </c>
      <c r="C48" s="100"/>
      <c r="D48" s="100"/>
      <c r="E48" s="100"/>
      <c r="F48" s="100"/>
      <c r="G48" s="90" t="s">
        <v>250</v>
      </c>
      <c r="H48" s="112" t="s">
        <v>891</v>
      </c>
      <c r="I48" s="89" t="s">
        <v>249</v>
      </c>
      <c r="J48" s="92"/>
      <c r="K48" s="91"/>
      <c r="L48" s="99"/>
      <c r="M48" s="99"/>
      <c r="N48" s="99"/>
      <c r="O48" s="99"/>
      <c r="P48" s="99"/>
      <c r="Q48" s="99"/>
    </row>
    <row r="49" spans="1:22" ht="13.15" customHeight="1" x14ac:dyDescent="0.25">
      <c r="A49"/>
      <c r="B49" s="398">
        <v>14</v>
      </c>
      <c r="C49" s="401" t="s">
        <v>1209</v>
      </c>
      <c r="D49" s="401"/>
      <c r="E49" s="401"/>
      <c r="F49" s="401"/>
      <c r="G49" s="409"/>
      <c r="H49" s="551" t="str" cm="1">
        <f t="array" ref="H49">_xlfn.IFS(OR(F49="No",F49="Blank"),"Eligible",F49="Yes","Ineligible",ISBLANK(F49),"")</f>
        <v/>
      </c>
      <c r="I49" s="421" t="str" cm="1">
        <f t="array" ref="I49">_xlfn.IFS(G49="Yes",10,G49="No",0,ISBLANK(G49),"")</f>
        <v/>
      </c>
      <c r="J49" s="92"/>
      <c r="K49" s="91"/>
      <c r="L49" s="425" t="s">
        <v>1174</v>
      </c>
      <c r="M49" s="425"/>
      <c r="N49" s="425"/>
      <c r="O49" s="425"/>
      <c r="P49" s="425"/>
      <c r="Q49" s="425"/>
    </row>
    <row r="50" spans="1:22" ht="15" x14ac:dyDescent="0.25">
      <c r="A50"/>
      <c r="B50" s="399"/>
      <c r="C50" s="402"/>
      <c r="D50" s="402"/>
      <c r="E50" s="402"/>
      <c r="F50" s="402"/>
      <c r="G50" s="410"/>
      <c r="H50" s="552"/>
      <c r="I50" s="422"/>
      <c r="J50" s="92"/>
      <c r="K50" s="91"/>
      <c r="L50" s="443" t="s">
        <v>260</v>
      </c>
      <c r="M50" s="443"/>
      <c r="N50" s="443"/>
      <c r="O50" s="443"/>
      <c r="P50" s="443"/>
      <c r="Q50" s="443"/>
      <c r="S50" s="98"/>
    </row>
    <row r="51" spans="1:22" ht="13.5" customHeight="1" x14ac:dyDescent="0.25">
      <c r="A51"/>
      <c r="B51" s="240">
        <v>15</v>
      </c>
      <c r="C51" s="405" t="s">
        <v>784</v>
      </c>
      <c r="D51" s="405"/>
      <c r="E51" s="405"/>
      <c r="F51" s="405"/>
      <c r="G51" s="405"/>
      <c r="H51" s="405"/>
      <c r="I51" s="447"/>
      <c r="J51" s="94"/>
      <c r="K51" s="91"/>
      <c r="S51" s="98"/>
    </row>
    <row r="52" spans="1:22" ht="30" customHeight="1" x14ac:dyDescent="0.25">
      <c r="A52"/>
      <c r="B52" s="241"/>
      <c r="C52" s="406"/>
      <c r="D52" s="406"/>
      <c r="E52" s="406"/>
      <c r="F52" s="406"/>
      <c r="G52" s="406"/>
      <c r="H52" s="406"/>
      <c r="I52" s="448"/>
      <c r="J52" s="94"/>
      <c r="K52" s="91"/>
      <c r="L52" s="442" t="s">
        <v>259</v>
      </c>
      <c r="M52" s="442"/>
      <c r="N52" s="442"/>
      <c r="O52" s="442"/>
      <c r="P52" s="442"/>
      <c r="Q52" s="442"/>
      <c r="S52" s="96"/>
      <c r="T52" s="95"/>
      <c r="U52" s="95"/>
      <c r="V52" s="95"/>
    </row>
    <row r="53" spans="1:22" ht="15" x14ac:dyDescent="0.25">
      <c r="A53"/>
      <c r="B53" s="398">
        <v>16</v>
      </c>
      <c r="C53" s="401" t="s">
        <v>256</v>
      </c>
      <c r="D53" s="401"/>
      <c r="E53" s="401"/>
      <c r="F53" s="401"/>
      <c r="G53" s="409"/>
      <c r="H53" s="551" t="str" cm="1">
        <f t="array" ref="H53">_xlfn.IFS(OR(F53="No",F53="Blank"),"Eligible",F53="Yes","Ineligible",ISBLANK(F53),"")</f>
        <v/>
      </c>
      <c r="I53" s="421" t="str" cm="1">
        <f t="array" ref="I53">_xlfn.IFS(G53="Yes",10,G53="No",0,ISBLANK(G53),"")</f>
        <v/>
      </c>
      <c r="J53" s="94"/>
      <c r="K53" s="93"/>
      <c r="L53" s="467" t="s">
        <v>258</v>
      </c>
      <c r="M53" s="467"/>
      <c r="N53" s="467"/>
      <c r="O53" s="467"/>
      <c r="P53" s="467"/>
      <c r="Q53" s="467"/>
      <c r="S53" s="95"/>
      <c r="T53" s="95"/>
      <c r="U53" s="95"/>
      <c r="V53" s="95"/>
    </row>
    <row r="54" spans="1:22" ht="15" x14ac:dyDescent="0.25">
      <c r="A54"/>
      <c r="B54" s="399"/>
      <c r="C54" s="402"/>
      <c r="D54" s="402"/>
      <c r="E54" s="402"/>
      <c r="F54" s="402"/>
      <c r="G54" s="410"/>
      <c r="H54" s="552"/>
      <c r="I54" s="422"/>
      <c r="J54" s="94"/>
      <c r="K54" s="59"/>
      <c r="L54" s="467" t="s">
        <v>257</v>
      </c>
      <c r="M54" s="467"/>
      <c r="N54" s="467"/>
      <c r="O54" s="467"/>
      <c r="P54" s="467"/>
      <c r="Q54" s="467"/>
      <c r="S54" s="95"/>
    </row>
    <row r="55" spans="1:22" ht="13.5" customHeight="1" x14ac:dyDescent="0.25">
      <c r="A55"/>
      <c r="B55" s="237" t="s">
        <v>255</v>
      </c>
      <c r="C55" s="238"/>
      <c r="D55" s="238"/>
      <c r="E55" s="238"/>
      <c r="F55" s="238"/>
      <c r="G55" s="90" t="s">
        <v>250</v>
      </c>
      <c r="H55" s="112" t="s">
        <v>891</v>
      </c>
      <c r="I55" s="89" t="s">
        <v>249</v>
      </c>
      <c r="J55" s="94"/>
      <c r="K55" s="93"/>
      <c r="L55" s="467"/>
      <c r="M55" s="467"/>
      <c r="N55" s="467"/>
      <c r="O55" s="467"/>
      <c r="P55" s="467"/>
      <c r="Q55" s="467"/>
      <c r="S55" s="88"/>
    </row>
    <row r="56" spans="1:22" ht="13.15" customHeight="1" x14ac:dyDescent="0.25">
      <c r="A56"/>
      <c r="B56" s="398">
        <v>17</v>
      </c>
      <c r="C56" s="401" t="s">
        <v>1208</v>
      </c>
      <c r="D56" s="401"/>
      <c r="E56" s="401"/>
      <c r="F56" s="401"/>
      <c r="G56" s="409"/>
      <c r="H56" s="551" t="str" cm="1">
        <f t="array" ref="H56">_xlfn.IFS(OR(F56="No",F56="Blank"),"Eligible",F56="Yes","Ineligible",ISBLANK(F56),"")</f>
        <v/>
      </c>
      <c r="I56" s="421" t="str" cm="1">
        <f t="array" ref="I56">_xlfn.IFS(G56="Yes",10,G56="No",0,ISBLANK(G56),"")</f>
        <v/>
      </c>
      <c r="J56" s="92"/>
      <c r="K56" s="91"/>
      <c r="L56" s="467"/>
      <c r="M56" s="467"/>
      <c r="N56" s="467"/>
      <c r="O56" s="467"/>
      <c r="P56" s="467"/>
      <c r="Q56" s="467"/>
      <c r="S56" s="88"/>
    </row>
    <row r="57" spans="1:22" ht="15" x14ac:dyDescent="0.25">
      <c r="A57"/>
      <c r="B57" s="399"/>
      <c r="C57" s="402"/>
      <c r="D57" s="402"/>
      <c r="E57" s="402"/>
      <c r="F57" s="402"/>
      <c r="G57" s="410"/>
      <c r="H57" s="552"/>
      <c r="I57" s="422"/>
      <c r="J57" s="72"/>
      <c r="K57" s="71"/>
      <c r="L57" s="465" t="s">
        <v>254</v>
      </c>
      <c r="M57" s="465"/>
      <c r="N57" s="465"/>
      <c r="O57" s="465"/>
      <c r="P57" s="465"/>
      <c r="Q57" s="465"/>
      <c r="S57" s="88"/>
    </row>
    <row r="58" spans="1:22" ht="15" x14ac:dyDescent="0.25">
      <c r="A58"/>
      <c r="B58" s="398">
        <v>18</v>
      </c>
      <c r="C58" s="401" t="s">
        <v>769</v>
      </c>
      <c r="D58" s="401"/>
      <c r="E58" s="401"/>
      <c r="F58" s="401"/>
      <c r="G58" s="409"/>
      <c r="H58" s="551" t="str" cm="1">
        <f t="array" ref="H58">_xlfn.IFS(OR(F58="No",F58="Blank"),"Eligible",F58="Yes","Ineligible",ISBLANK(F58),"")</f>
        <v/>
      </c>
      <c r="I58" s="421" t="str" cm="1">
        <f t="array" ref="I58">_xlfn.IFS(G58="Yes",10,G58="No",0,ISBLANK(G58),"")</f>
        <v/>
      </c>
      <c r="J58" s="72"/>
      <c r="K58" s="71"/>
      <c r="L58" s="465"/>
      <c r="M58" s="465"/>
      <c r="N58" s="465"/>
      <c r="O58" s="465"/>
      <c r="P58" s="465"/>
      <c r="Q58" s="465"/>
    </row>
    <row r="59" spans="1:22" ht="26.25" customHeight="1" thickBot="1" x14ac:dyDescent="0.3">
      <c r="A59"/>
      <c r="B59" s="399"/>
      <c r="C59" s="402"/>
      <c r="D59" s="402"/>
      <c r="E59" s="402"/>
      <c r="F59" s="402"/>
      <c r="G59" s="410"/>
      <c r="H59" s="552"/>
      <c r="I59" s="422"/>
      <c r="J59" s="72"/>
      <c r="K59" s="71"/>
      <c r="L59" s="466"/>
      <c r="M59" s="466"/>
      <c r="N59" s="466"/>
      <c r="O59" s="466"/>
      <c r="P59" s="466"/>
      <c r="Q59" s="466"/>
    </row>
    <row r="60" spans="1:22" ht="22.9" customHeight="1" thickTop="1" x14ac:dyDescent="0.25">
      <c r="A60"/>
      <c r="B60" s="440">
        <v>19</v>
      </c>
      <c r="C60" s="411" t="s">
        <v>785</v>
      </c>
      <c r="D60" s="411"/>
      <c r="E60" s="411"/>
      <c r="F60" s="411"/>
      <c r="G60" s="409"/>
      <c r="H60" s="551" t="str" cm="1">
        <f t="array" ref="H60">_xlfn.IFS(OR(F60="No",F60="Blank"),"Eligible",F60="Yes","Ineligible",ISBLANK(F60),"")</f>
        <v/>
      </c>
      <c r="I60" s="421" t="str" cm="1">
        <f t="array" ref="I60">_xlfn.IFS(G60="Yes",10,G60="No",0,ISBLANK(G60),"")</f>
        <v/>
      </c>
      <c r="J60" s="72"/>
      <c r="K60" s="71"/>
      <c r="L60" s="425" t="s">
        <v>1175</v>
      </c>
      <c r="M60" s="425"/>
      <c r="N60" s="425"/>
      <c r="O60" s="425"/>
      <c r="P60" s="425"/>
      <c r="Q60" s="425"/>
    </row>
    <row r="61" spans="1:22" ht="15" x14ac:dyDescent="0.25">
      <c r="A61"/>
      <c r="B61" s="441"/>
      <c r="C61" s="424"/>
      <c r="D61" s="424"/>
      <c r="E61" s="424"/>
      <c r="F61" s="424"/>
      <c r="G61" s="410"/>
      <c r="H61" s="552"/>
      <c r="I61" s="422"/>
      <c r="K61" s="59"/>
      <c r="L61" s="460" t="s">
        <v>252</v>
      </c>
      <c r="M61" s="460"/>
      <c r="N61" s="460"/>
      <c r="O61" s="460"/>
      <c r="P61" s="460"/>
      <c r="Q61" s="460"/>
    </row>
    <row r="62" spans="1:22" ht="13.15" customHeight="1" x14ac:dyDescent="0.25">
      <c r="A62"/>
      <c r="B62" s="440">
        <v>20</v>
      </c>
      <c r="C62" s="411"/>
      <c r="D62" s="411"/>
      <c r="E62" s="411"/>
      <c r="F62" s="411"/>
      <c r="G62" s="409"/>
      <c r="H62" s="551" t="str" cm="1">
        <f t="array" ref="H62">_xlfn.IFS(OR(F62="No",F62="Blank"),"Eligible",F62="Yes","Ineligible",ISBLANK(F62),"")</f>
        <v/>
      </c>
      <c r="I62" s="421" t="str" cm="1">
        <f t="array" ref="I62">_xlfn.IFS(G62="Yes",10,G62="No",0,ISBLANK(G62),"")</f>
        <v/>
      </c>
      <c r="K62" s="59"/>
      <c r="L62" s="460"/>
      <c r="M62" s="460"/>
      <c r="N62" s="460"/>
      <c r="O62" s="460"/>
      <c r="P62" s="460"/>
      <c r="Q62" s="460"/>
    </row>
    <row r="63" spans="1:22" ht="24" customHeight="1" x14ac:dyDescent="0.25">
      <c r="A63"/>
      <c r="B63" s="441"/>
      <c r="C63" s="424"/>
      <c r="D63" s="424"/>
      <c r="E63" s="424"/>
      <c r="F63" s="424"/>
      <c r="G63" s="410"/>
      <c r="H63" s="552"/>
      <c r="I63" s="422"/>
      <c r="K63" s="59"/>
      <c r="L63" s="460"/>
      <c r="M63" s="460"/>
      <c r="N63" s="460"/>
      <c r="O63" s="460"/>
      <c r="P63" s="460"/>
      <c r="Q63" s="460"/>
    </row>
    <row r="64" spans="1:22" ht="13.15" customHeight="1" x14ac:dyDescent="0.25">
      <c r="A64"/>
      <c r="B64" s="86">
        <v>21</v>
      </c>
      <c r="C64" s="401" t="s">
        <v>253</v>
      </c>
      <c r="D64" s="401"/>
      <c r="E64" s="401"/>
      <c r="F64" s="401"/>
      <c r="G64" s="409"/>
      <c r="H64" s="551" t="str" cm="1">
        <f t="array" ref="H64">_xlfn.IFS(OR(F64="No",F64="Blank"),"Eligible",F64="Yes","Ineligible",ISBLANK(F64),"")</f>
        <v/>
      </c>
      <c r="I64" s="421" t="str" cm="1">
        <f t="array" ref="I64">_xlfn.IFS(G64="Yes",10,G64="No",0,ISBLANK(G64),"")</f>
        <v/>
      </c>
      <c r="K64" s="59"/>
      <c r="L64" s="460"/>
      <c r="M64" s="460"/>
      <c r="N64" s="460"/>
      <c r="O64" s="460"/>
      <c r="P64" s="460"/>
      <c r="Q64" s="460"/>
    </row>
    <row r="65" spans="1:17" ht="15" x14ac:dyDescent="0.25">
      <c r="A65"/>
      <c r="B65" s="244"/>
      <c r="C65" s="418"/>
      <c r="D65" s="418"/>
      <c r="E65" s="418"/>
      <c r="F65" s="418"/>
      <c r="G65" s="410"/>
      <c r="H65" s="552"/>
      <c r="I65" s="422"/>
      <c r="K65" s="59"/>
      <c r="L65" s="461" t="s">
        <v>248</v>
      </c>
      <c r="M65" s="461"/>
      <c r="N65" s="461"/>
      <c r="O65" s="461"/>
      <c r="P65" s="461"/>
      <c r="Q65" s="461"/>
    </row>
    <row r="66" spans="1:17" ht="15.75" thickBot="1" x14ac:dyDescent="0.3">
      <c r="A66"/>
      <c r="B66" s="86">
        <v>22</v>
      </c>
      <c r="C66" s="401" t="s">
        <v>786</v>
      </c>
      <c r="D66" s="401"/>
      <c r="E66" s="401"/>
      <c r="F66" s="401"/>
      <c r="G66" s="409"/>
      <c r="H66" s="551" t="str" cm="1">
        <f t="array" ref="H66">_xlfn.IFS(OR(F66="No",F66="Blank"),"Eligible",F66="Yes","Ineligible",ISBLANK(F66),"")</f>
        <v/>
      </c>
      <c r="I66" s="421" t="str" cm="1">
        <f t="array" ref="I66">_xlfn.IFS(G66="Yes",10,G66="No",0,ISBLANK(G66),"")</f>
        <v/>
      </c>
      <c r="K66" s="59"/>
      <c r="L66" s="464" t="s">
        <v>247</v>
      </c>
      <c r="M66" s="464"/>
      <c r="N66" s="464"/>
      <c r="O66" s="464"/>
      <c r="P66" s="464"/>
      <c r="Q66" s="464"/>
    </row>
    <row r="67" spans="1:17" ht="24" customHeight="1" thickTop="1" x14ac:dyDescent="0.25">
      <c r="A67"/>
      <c r="B67" s="244"/>
      <c r="C67" s="418"/>
      <c r="D67" s="418"/>
      <c r="E67" s="418"/>
      <c r="F67" s="418"/>
      <c r="G67" s="410"/>
      <c r="H67" s="552"/>
      <c r="I67" s="422"/>
      <c r="K67" s="59"/>
    </row>
    <row r="68" spans="1:17" ht="13.15" customHeight="1" x14ac:dyDescent="0.25">
      <c r="A68"/>
      <c r="B68" s="85" t="s">
        <v>251</v>
      </c>
      <c r="C68" s="84"/>
      <c r="D68" s="83"/>
      <c r="E68" s="83"/>
      <c r="F68" s="83"/>
      <c r="G68" s="82" t="s">
        <v>250</v>
      </c>
      <c r="H68" s="112" t="s">
        <v>891</v>
      </c>
      <c r="I68" s="81" t="s">
        <v>249</v>
      </c>
      <c r="K68" s="59"/>
      <c r="L68" s="463" t="s">
        <v>1176</v>
      </c>
      <c r="M68" s="463"/>
      <c r="N68" s="463"/>
      <c r="O68" s="463"/>
      <c r="P68" s="463"/>
      <c r="Q68" s="463"/>
    </row>
    <row r="69" spans="1:17" ht="13.15" customHeight="1" x14ac:dyDescent="0.25">
      <c r="A69"/>
      <c r="B69" s="80">
        <v>23</v>
      </c>
      <c r="C69" s="407" t="s">
        <v>1207</v>
      </c>
      <c r="D69" s="407"/>
      <c r="E69" s="407"/>
      <c r="F69" s="407"/>
      <c r="G69" s="409"/>
      <c r="H69" s="551"/>
      <c r="I69" s="421" t="str" cm="1">
        <f t="array" ref="I69">_xlfn.IFS(G69="Yes",30,G69="No",0,ISBLANK(G69),"")</f>
        <v/>
      </c>
      <c r="K69" s="59"/>
      <c r="L69" s="418" t="s">
        <v>246</v>
      </c>
      <c r="M69" s="418"/>
      <c r="N69" s="418"/>
      <c r="O69" s="418"/>
      <c r="P69" s="418"/>
      <c r="Q69" s="418"/>
    </row>
    <row r="70" spans="1:17" ht="13.15" customHeight="1" x14ac:dyDescent="0.25">
      <c r="A70"/>
      <c r="B70" s="79"/>
      <c r="C70" s="408"/>
      <c r="D70" s="408"/>
      <c r="E70" s="408"/>
      <c r="F70" s="408"/>
      <c r="G70" s="410"/>
      <c r="H70" s="552"/>
      <c r="I70" s="422"/>
      <c r="K70" s="59"/>
      <c r="L70" s="418"/>
      <c r="M70" s="418"/>
      <c r="N70" s="418"/>
      <c r="O70" s="418"/>
      <c r="P70" s="418"/>
      <c r="Q70" s="418"/>
    </row>
    <row r="71" spans="1:17" ht="15" x14ac:dyDescent="0.25">
      <c r="A71"/>
      <c r="B71" s="239">
        <v>24</v>
      </c>
      <c r="C71" s="405" t="s">
        <v>812</v>
      </c>
      <c r="D71" s="405"/>
      <c r="E71" s="405"/>
      <c r="F71" s="405"/>
      <c r="G71" s="409"/>
      <c r="H71" s="551"/>
      <c r="I71" s="421" t="str" cm="1">
        <f t="array" ref="I71">_xlfn.IFS(G71="Yes",30,G71="No",0,ISBLANK(G71),"")</f>
        <v/>
      </c>
      <c r="K71" s="59"/>
      <c r="L71" s="418"/>
      <c r="M71" s="418"/>
      <c r="N71" s="418"/>
      <c r="O71" s="418"/>
      <c r="P71" s="418"/>
      <c r="Q71" s="418"/>
    </row>
    <row r="72" spans="1:17" ht="13.15" customHeight="1" x14ac:dyDescent="0.25">
      <c r="A72"/>
      <c r="B72" s="239"/>
      <c r="C72" s="406"/>
      <c r="D72" s="406"/>
      <c r="E72" s="406"/>
      <c r="F72" s="406"/>
      <c r="G72" s="410"/>
      <c r="H72" s="552"/>
      <c r="I72" s="422"/>
      <c r="K72" s="59"/>
      <c r="L72" s="418"/>
      <c r="M72" s="418"/>
      <c r="N72" s="418"/>
      <c r="O72" s="418"/>
      <c r="P72" s="418"/>
      <c r="Q72" s="418"/>
    </row>
    <row r="73" spans="1:17" ht="15" customHeight="1" x14ac:dyDescent="0.25">
      <c r="A73"/>
      <c r="B73" s="78">
        <v>25</v>
      </c>
      <c r="C73" s="405" t="s">
        <v>809</v>
      </c>
      <c r="D73" s="405"/>
      <c r="E73" s="405"/>
      <c r="F73" s="405"/>
      <c r="G73" s="409"/>
      <c r="H73" s="551"/>
      <c r="I73" s="421" t="str" cm="1">
        <f t="array" ref="I73">_xlfn.IFS(G73="Yes",30,G73="No",0,ISBLANK(G73),"")</f>
        <v/>
      </c>
      <c r="K73" s="59"/>
      <c r="L73" s="67" t="s">
        <v>222</v>
      </c>
      <c r="M73" s="74" t="s">
        <v>245</v>
      </c>
      <c r="N73" s="73" t="s">
        <v>244</v>
      </c>
      <c r="O73" s="519" t="s">
        <v>243</v>
      </c>
      <c r="P73" s="519"/>
      <c r="Q73" s="58"/>
    </row>
    <row r="74" spans="1:17" ht="15" x14ac:dyDescent="0.25">
      <c r="A74"/>
      <c r="B74" s="77"/>
      <c r="C74" s="406"/>
      <c r="D74" s="406"/>
      <c r="E74" s="406"/>
      <c r="F74" s="406"/>
      <c r="G74" s="410"/>
      <c r="H74" s="552"/>
      <c r="I74" s="422"/>
      <c r="J74" s="72"/>
      <c r="K74" s="71"/>
      <c r="L74" s="70"/>
      <c r="M74" s="70"/>
      <c r="N74" s="70"/>
      <c r="O74" s="70"/>
      <c r="P74" s="70"/>
      <c r="Q74" s="70"/>
    </row>
    <row r="75" spans="1:17" ht="15" x14ac:dyDescent="0.25">
      <c r="A75"/>
      <c r="B75" s="78">
        <v>26</v>
      </c>
      <c r="C75" s="405" t="s">
        <v>810</v>
      </c>
      <c r="D75" s="405"/>
      <c r="E75" s="405"/>
      <c r="F75" s="405"/>
      <c r="G75" s="409"/>
      <c r="H75" s="551"/>
      <c r="I75" s="421" t="str" cm="1">
        <f t="array" ref="I75">_xlfn.IFS(G75="Yes",30,G75="No",0,ISBLANK(G75),"")</f>
        <v/>
      </c>
      <c r="K75" s="59"/>
      <c r="L75" s="463" t="s">
        <v>1177</v>
      </c>
      <c r="M75" s="463"/>
      <c r="N75" s="463"/>
      <c r="O75" s="463"/>
      <c r="P75" s="463"/>
      <c r="Q75" s="463"/>
    </row>
    <row r="76" spans="1:17" ht="15" x14ac:dyDescent="0.25">
      <c r="A76"/>
      <c r="B76" s="77"/>
      <c r="C76" s="406"/>
      <c r="D76" s="406"/>
      <c r="E76" s="406"/>
      <c r="F76" s="406"/>
      <c r="G76" s="410"/>
      <c r="H76" s="552"/>
      <c r="I76" s="422"/>
      <c r="K76" s="59"/>
      <c r="L76" s="460" t="s">
        <v>240</v>
      </c>
      <c r="M76" s="460"/>
      <c r="N76" s="460"/>
      <c r="O76" s="460"/>
      <c r="P76" s="460"/>
      <c r="Q76" s="460"/>
    </row>
    <row r="77" spans="1:17" ht="15" customHeight="1" x14ac:dyDescent="0.25">
      <c r="A77"/>
      <c r="B77" s="76">
        <v>27</v>
      </c>
      <c r="C77" s="405" t="s">
        <v>811</v>
      </c>
      <c r="D77" s="405"/>
      <c r="E77" s="405"/>
      <c r="F77" s="405"/>
      <c r="G77" s="409"/>
      <c r="H77" s="551"/>
      <c r="I77" s="421" t="str" cm="1">
        <f t="array" ref="I77">_xlfn.IFS(G77="Yes",30,G77="No",0,ISBLANK(G77),"")</f>
        <v/>
      </c>
      <c r="K77" s="59"/>
      <c r="L77" s="460"/>
      <c r="M77" s="460"/>
      <c r="N77" s="460"/>
      <c r="O77" s="460"/>
      <c r="P77" s="460"/>
      <c r="Q77" s="460"/>
    </row>
    <row r="78" spans="1:17" ht="15" x14ac:dyDescent="0.25">
      <c r="A78"/>
      <c r="B78" s="77"/>
      <c r="C78" s="406"/>
      <c r="D78" s="406"/>
      <c r="E78" s="406"/>
      <c r="F78" s="406"/>
      <c r="G78" s="410"/>
      <c r="H78" s="552"/>
      <c r="I78" s="422"/>
      <c r="K78" s="59"/>
      <c r="L78" s="458" t="s">
        <v>239</v>
      </c>
      <c r="M78" s="458"/>
      <c r="N78" s="458"/>
      <c r="O78" s="458"/>
      <c r="P78" s="458"/>
      <c r="Q78" s="458"/>
    </row>
    <row r="79" spans="1:17" ht="15" customHeight="1" x14ac:dyDescent="0.25">
      <c r="A79"/>
      <c r="B79" s="76">
        <v>28</v>
      </c>
      <c r="C79" s="411" t="s">
        <v>1205</v>
      </c>
      <c r="D79" s="411"/>
      <c r="E79" s="411"/>
      <c r="F79" s="411"/>
      <c r="G79" s="409"/>
      <c r="H79" s="551"/>
      <c r="I79" s="421" t="str" cm="1">
        <f t="array" ref="I79">_xlfn.IFS(G79="Yes",30,G79="No",0,ISBLANK(G79),"")</f>
        <v/>
      </c>
      <c r="K79" s="59"/>
      <c r="L79" s="522" t="s">
        <v>238</v>
      </c>
      <c r="M79" s="522"/>
      <c r="N79" s="522"/>
      <c r="O79" s="522"/>
      <c r="P79" s="522"/>
      <c r="Q79" s="522"/>
    </row>
    <row r="80" spans="1:17" ht="22.5" customHeight="1" x14ac:dyDescent="0.25">
      <c r="A80"/>
      <c r="B80" s="77"/>
      <c r="C80" s="424"/>
      <c r="D80" s="424"/>
      <c r="E80" s="424"/>
      <c r="F80" s="424"/>
      <c r="G80" s="410"/>
      <c r="H80" s="552"/>
      <c r="I80" s="422"/>
      <c r="K80" s="59"/>
      <c r="L80" s="465" t="s">
        <v>236</v>
      </c>
      <c r="M80" s="465"/>
      <c r="N80" s="465"/>
      <c r="O80" s="465"/>
      <c r="P80" s="465"/>
      <c r="Q80" s="465"/>
    </row>
    <row r="81" spans="1:32" ht="15" x14ac:dyDescent="0.25">
      <c r="A81"/>
      <c r="B81" s="76">
        <v>29</v>
      </c>
      <c r="C81" s="405" t="s">
        <v>1183</v>
      </c>
      <c r="D81" s="405"/>
      <c r="E81" s="405"/>
      <c r="F81" s="405"/>
      <c r="G81" s="409"/>
      <c r="H81" s="551"/>
      <c r="I81" s="421" t="str" cm="1">
        <f t="array" ref="I81">_xlfn.IFS(G81="Yes",30,G81="No",0,ISBLANK(G81),"")</f>
        <v/>
      </c>
      <c r="K81" s="59"/>
      <c r="L81" s="465"/>
      <c r="M81" s="465"/>
      <c r="N81" s="465"/>
      <c r="O81" s="465"/>
      <c r="P81" s="465"/>
      <c r="Q81" s="465"/>
    </row>
    <row r="82" spans="1:32" ht="15" x14ac:dyDescent="0.25">
      <c r="A82"/>
      <c r="B82" s="77"/>
      <c r="C82" s="406"/>
      <c r="D82" s="406"/>
      <c r="E82" s="406"/>
      <c r="F82" s="406"/>
      <c r="G82" s="410"/>
      <c r="H82" s="552"/>
      <c r="I82" s="422"/>
      <c r="K82" s="59"/>
      <c r="L82" s="69" t="s">
        <v>222</v>
      </c>
      <c r="M82" s="523" t="s">
        <v>233</v>
      </c>
      <c r="N82" s="523"/>
      <c r="O82" s="68"/>
      <c r="P82" s="68"/>
      <c r="Q82" s="68"/>
    </row>
    <row r="83" spans="1:32" ht="15" customHeight="1" x14ac:dyDescent="0.25">
      <c r="A83"/>
      <c r="B83" s="76">
        <v>30</v>
      </c>
      <c r="C83" s="405" t="s">
        <v>1187</v>
      </c>
      <c r="D83" s="405"/>
      <c r="E83" s="405"/>
      <c r="F83" s="405"/>
      <c r="G83" s="409"/>
      <c r="H83" s="551"/>
      <c r="I83" s="421" t="str" cm="1">
        <f t="array" ref="I83">_xlfn.IFS(G83="Yes",30,G83="No",0,ISBLANK(G83),"")</f>
        <v/>
      </c>
      <c r="K83" s="59"/>
      <c r="L83" s="43" t="s">
        <v>227</v>
      </c>
      <c r="M83" s="68"/>
      <c r="N83" s="68"/>
      <c r="O83" s="68"/>
      <c r="P83" s="68"/>
      <c r="Q83" s="68"/>
      <c r="Z83" s="457"/>
      <c r="AA83" s="457"/>
      <c r="AB83" s="457"/>
      <c r="AC83" s="457"/>
      <c r="AD83" s="457"/>
      <c r="AE83" s="457"/>
      <c r="AF83" s="457"/>
    </row>
    <row r="84" spans="1:32" ht="15" x14ac:dyDescent="0.25">
      <c r="A84"/>
      <c r="B84" s="77"/>
      <c r="C84" s="406"/>
      <c r="D84" s="406"/>
      <c r="E84" s="406"/>
      <c r="F84" s="406"/>
      <c r="G84" s="410"/>
      <c r="H84" s="552"/>
      <c r="I84" s="422"/>
      <c r="K84" s="59"/>
      <c r="L84" s="463" t="s">
        <v>1178</v>
      </c>
      <c r="M84" s="463"/>
      <c r="N84" s="463"/>
      <c r="O84" s="463"/>
      <c r="P84" s="463"/>
      <c r="Q84" s="463"/>
      <c r="Z84" s="457"/>
      <c r="AA84" s="457"/>
      <c r="AB84" s="457"/>
      <c r="AC84" s="457"/>
      <c r="AD84" s="457"/>
      <c r="AE84" s="457"/>
      <c r="AF84" s="457"/>
    </row>
    <row r="85" spans="1:32" ht="15" x14ac:dyDescent="0.25">
      <c r="A85"/>
      <c r="B85" s="76">
        <v>31</v>
      </c>
      <c r="C85" s="405" t="s">
        <v>1186</v>
      </c>
      <c r="D85" s="405"/>
      <c r="E85" s="405"/>
      <c r="F85" s="405"/>
      <c r="G85" s="409"/>
      <c r="H85" s="551"/>
      <c r="I85" s="421" t="str" cm="1">
        <f t="array" ref="I85">_xlfn.IFS(G85="Yes",30,G85="No",0,ISBLANK(G85),"")</f>
        <v/>
      </c>
      <c r="K85" s="59"/>
      <c r="L85" s="418" t="s">
        <v>231</v>
      </c>
      <c r="M85" s="418"/>
      <c r="N85" s="418"/>
      <c r="O85" s="418"/>
      <c r="P85" s="418"/>
      <c r="Q85" s="418"/>
      <c r="Z85" s="457"/>
      <c r="AA85" s="457"/>
      <c r="AB85" s="457"/>
      <c r="AC85" s="457"/>
      <c r="AD85" s="457"/>
      <c r="AE85" s="457"/>
      <c r="AF85" s="457"/>
    </row>
    <row r="86" spans="1:32" ht="15" x14ac:dyDescent="0.25">
      <c r="A86"/>
      <c r="B86" s="77"/>
      <c r="C86" s="406"/>
      <c r="D86" s="406"/>
      <c r="E86" s="406"/>
      <c r="F86" s="406"/>
      <c r="G86" s="410"/>
      <c r="H86" s="552"/>
      <c r="I86" s="422"/>
      <c r="K86" s="59"/>
      <c r="L86" s="418"/>
      <c r="M86" s="418"/>
      <c r="N86" s="418"/>
      <c r="O86" s="418"/>
      <c r="P86" s="418"/>
      <c r="Q86" s="418"/>
      <c r="Z86" s="65"/>
      <c r="AA86" s="65"/>
      <c r="AB86" s="65"/>
      <c r="AC86" s="65"/>
      <c r="AD86" s="65"/>
      <c r="AE86" s="65"/>
      <c r="AF86" s="65"/>
    </row>
    <row r="87" spans="1:32" ht="15" customHeight="1" x14ac:dyDescent="0.25">
      <c r="A87"/>
      <c r="B87" s="76">
        <v>32</v>
      </c>
      <c r="C87" s="405" t="s">
        <v>1185</v>
      </c>
      <c r="D87" s="405"/>
      <c r="E87" s="405"/>
      <c r="F87" s="405"/>
      <c r="G87" s="409"/>
      <c r="H87" s="384"/>
      <c r="I87" s="291"/>
      <c r="K87" s="59"/>
      <c r="L87" s="67" t="s">
        <v>222</v>
      </c>
      <c r="M87" s="66" t="s">
        <v>229</v>
      </c>
    </row>
    <row r="88" spans="1:32" ht="22.5" customHeight="1" x14ac:dyDescent="0.25">
      <c r="A88"/>
      <c r="B88" s="77"/>
      <c r="C88" s="406"/>
      <c r="D88" s="406"/>
      <c r="E88" s="406"/>
      <c r="F88" s="406"/>
      <c r="G88" s="410"/>
      <c r="H88" s="384"/>
      <c r="I88" s="291"/>
      <c r="K88" s="59"/>
    </row>
    <row r="89" spans="1:32" ht="15" customHeight="1" x14ac:dyDescent="0.25">
      <c r="A89"/>
      <c r="B89" s="76">
        <v>33</v>
      </c>
      <c r="C89" s="405" t="s">
        <v>1180</v>
      </c>
      <c r="D89" s="405"/>
      <c r="E89" s="405"/>
      <c r="F89" s="405"/>
      <c r="G89" s="409"/>
      <c r="H89" s="551"/>
      <c r="I89" s="421" t="str" cm="1">
        <f t="array" ref="I89">_xlfn.IFS(G89="Yes",30,G89="No",0,ISBLANK(G89),"")</f>
        <v/>
      </c>
      <c r="K89" s="59"/>
      <c r="L89" s="463" t="s">
        <v>1182</v>
      </c>
      <c r="M89" s="463"/>
      <c r="N89" s="463"/>
      <c r="O89" s="463"/>
      <c r="P89" s="463"/>
      <c r="Q89" s="463"/>
    </row>
    <row r="90" spans="1:32" ht="15" x14ac:dyDescent="0.25">
      <c r="A90"/>
      <c r="B90" s="77"/>
      <c r="C90" s="406"/>
      <c r="D90" s="406"/>
      <c r="E90" s="406"/>
      <c r="F90" s="406"/>
      <c r="G90" s="410"/>
      <c r="H90" s="552"/>
      <c r="I90" s="422"/>
      <c r="K90" s="59"/>
      <c r="L90" s="418" t="s">
        <v>1181</v>
      </c>
      <c r="M90" s="418"/>
      <c r="N90" s="418"/>
      <c r="O90" s="418"/>
      <c r="P90" s="418"/>
      <c r="Q90" s="418"/>
    </row>
    <row r="91" spans="1:32" ht="19.5" customHeight="1" x14ac:dyDescent="0.25">
      <c r="A91"/>
      <c r="B91" s="76">
        <v>34</v>
      </c>
      <c r="C91" s="407" t="s">
        <v>1206</v>
      </c>
      <c r="D91" s="407"/>
      <c r="E91" s="407"/>
      <c r="F91" s="407"/>
      <c r="G91" s="409"/>
      <c r="H91" s="419" t="s">
        <v>714</v>
      </c>
      <c r="I91" s="520" t="s">
        <v>714</v>
      </c>
      <c r="K91" s="59"/>
      <c r="L91" s="418"/>
      <c r="M91" s="418"/>
      <c r="N91" s="418"/>
      <c r="O91" s="418"/>
      <c r="P91" s="418"/>
      <c r="Q91" s="418"/>
    </row>
    <row r="92" spans="1:32" ht="15" x14ac:dyDescent="0.25">
      <c r="A92"/>
      <c r="B92" s="75"/>
      <c r="C92" s="408"/>
      <c r="D92" s="408"/>
      <c r="E92" s="408"/>
      <c r="F92" s="408"/>
      <c r="G92" s="410"/>
      <c r="H92" s="420"/>
      <c r="I92" s="521"/>
      <c r="K92" s="59"/>
      <c r="L92" s="418"/>
      <c r="M92" s="418"/>
      <c r="N92" s="418"/>
      <c r="O92" s="418"/>
      <c r="P92" s="418"/>
      <c r="Q92" s="418"/>
    </row>
    <row r="93" spans="1:32" ht="15" x14ac:dyDescent="0.25">
      <c r="A93"/>
      <c r="B93" s="400">
        <v>35</v>
      </c>
      <c r="C93" s="407" t="s">
        <v>1184</v>
      </c>
      <c r="D93" s="407"/>
      <c r="E93" s="407"/>
      <c r="F93" s="407"/>
      <c r="G93" s="409"/>
      <c r="H93" s="419" t="s">
        <v>714</v>
      </c>
      <c r="I93" s="520" t="s">
        <v>714</v>
      </c>
      <c r="K93" s="59"/>
      <c r="L93" s="418"/>
      <c r="M93" s="418"/>
      <c r="N93" s="418"/>
      <c r="O93" s="418"/>
      <c r="P93" s="418"/>
      <c r="Q93" s="418"/>
    </row>
    <row r="94" spans="1:32" ht="15" x14ac:dyDescent="0.25">
      <c r="A94"/>
      <c r="B94" s="399"/>
      <c r="C94" s="408"/>
      <c r="D94" s="408"/>
      <c r="E94" s="408"/>
      <c r="F94" s="408"/>
      <c r="G94" s="410"/>
      <c r="H94" s="420"/>
      <c r="I94" s="521"/>
      <c r="K94" s="59"/>
      <c r="L94" s="67" t="s">
        <v>222</v>
      </c>
      <c r="M94" s="66" t="s">
        <v>225</v>
      </c>
    </row>
    <row r="95" spans="1:32" ht="15" x14ac:dyDescent="0.25">
      <c r="A95"/>
      <c r="K95" s="59"/>
      <c r="L95" s="43" t="s">
        <v>227</v>
      </c>
    </row>
    <row r="96" spans="1:32" ht="15" x14ac:dyDescent="0.25">
      <c r="A96"/>
      <c r="B96" s="498" t="s">
        <v>242</v>
      </c>
      <c r="C96" s="499"/>
      <c r="D96" s="499"/>
      <c r="E96" s="499"/>
      <c r="F96" s="499"/>
      <c r="G96" s="499" t="s">
        <v>241</v>
      </c>
      <c r="H96" s="499"/>
      <c r="I96" s="502"/>
      <c r="K96" s="59"/>
    </row>
    <row r="97" spans="1:19" s="60" customFormat="1" ht="12" customHeight="1" x14ac:dyDescent="0.25">
      <c r="A97"/>
      <c r="B97" s="500"/>
      <c r="C97" s="501"/>
      <c r="D97" s="501"/>
      <c r="E97" s="501"/>
      <c r="F97" s="501"/>
      <c r="G97" s="501"/>
      <c r="H97" s="501"/>
      <c r="I97" s="503"/>
      <c r="J97" s="43"/>
      <c r="K97" s="62"/>
      <c r="L97" s="425" t="s">
        <v>1179</v>
      </c>
      <c r="M97" s="425"/>
      <c r="N97" s="425"/>
      <c r="O97" s="425"/>
      <c r="P97" s="425"/>
      <c r="Q97" s="425"/>
      <c r="R97" s="43"/>
      <c r="S97" s="43"/>
    </row>
    <row r="98" spans="1:19" s="60" customFormat="1" ht="15" x14ac:dyDescent="0.25">
      <c r="A98"/>
      <c r="B98" s="504" t="str" cm="1">
        <f t="array" ref="B98">_xlfn.IFS(COUNTIF(I18:I25,"Ineligible")&lt;&gt;0,"Ineligible",G98="N/A","Please complete all yellow cells.",G98&lt;=50, "Low", AND(G98&gt;50,G98&lt;90),"Moderate",G98&gt;=90,"High")</f>
        <v>Please complete all yellow cells.</v>
      </c>
      <c r="C98" s="505"/>
      <c r="D98" s="505"/>
      <c r="E98" s="505"/>
      <c r="F98" s="505"/>
      <c r="G98" s="508" t="str">
        <f>IF(COUNT(I69:I94,I60:I65,I51:I59,I36:I47,I29:I34)&gt;=17,SUM(I29:I94),"N/A")</f>
        <v>N/A</v>
      </c>
      <c r="H98" s="508"/>
      <c r="I98" s="509"/>
      <c r="K98" s="62"/>
      <c r="L98" s="418" t="s">
        <v>223</v>
      </c>
      <c r="M98" s="418"/>
      <c r="N98" s="418"/>
      <c r="O98" s="418"/>
      <c r="P98" s="418"/>
      <c r="Q98" s="418"/>
    </row>
    <row r="99" spans="1:19" s="60" customFormat="1" ht="15" x14ac:dyDescent="0.25">
      <c r="A99"/>
      <c r="B99" s="506"/>
      <c r="C99" s="507"/>
      <c r="D99" s="507"/>
      <c r="E99" s="507"/>
      <c r="F99" s="507"/>
      <c r="G99" s="510"/>
      <c r="H99" s="510"/>
      <c r="I99" s="511"/>
      <c r="K99" s="62"/>
      <c r="L99" s="418"/>
      <c r="M99" s="418"/>
      <c r="N99" s="418"/>
      <c r="O99" s="418"/>
      <c r="P99" s="418"/>
      <c r="Q99" s="418"/>
    </row>
    <row r="100" spans="1:19" ht="15" x14ac:dyDescent="0.25">
      <c r="A100"/>
      <c r="J100" s="60"/>
      <c r="K100" s="59"/>
      <c r="L100" s="418"/>
      <c r="M100" s="418"/>
      <c r="N100" s="418"/>
      <c r="O100" s="418"/>
      <c r="P100" s="418"/>
      <c r="Q100" s="418"/>
      <c r="R100" s="60"/>
      <c r="S100" s="60"/>
    </row>
    <row r="101" spans="1:19" ht="19.5" x14ac:dyDescent="0.25">
      <c r="A101"/>
      <c r="B101" s="548" t="s">
        <v>237</v>
      </c>
      <c r="C101" s="549"/>
      <c r="D101" s="549"/>
      <c r="E101" s="549"/>
      <c r="F101" s="549"/>
      <c r="G101" s="549"/>
      <c r="H101" s="549"/>
      <c r="I101" s="550"/>
      <c r="K101" s="59"/>
      <c r="L101" s="418"/>
      <c r="M101" s="418"/>
      <c r="N101" s="418"/>
      <c r="O101" s="418"/>
      <c r="P101" s="418"/>
      <c r="Q101" s="418"/>
    </row>
    <row r="102" spans="1:19" ht="16.5" x14ac:dyDescent="0.3">
      <c r="A102"/>
      <c r="B102" s="547" t="s">
        <v>235</v>
      </c>
      <c r="C102" s="515"/>
      <c r="D102" s="515"/>
      <c r="E102" s="515" t="s">
        <v>234</v>
      </c>
      <c r="F102" s="515"/>
      <c r="G102" s="515"/>
      <c r="H102" s="515"/>
      <c r="I102" s="516"/>
      <c r="K102" s="59"/>
      <c r="L102" s="56" t="s">
        <v>222</v>
      </c>
      <c r="M102" s="57" t="s">
        <v>221</v>
      </c>
    </row>
    <row r="103" spans="1:19" ht="15" x14ac:dyDescent="0.25">
      <c r="A103"/>
      <c r="B103" s="494" t="str" cm="1">
        <f t="array" ref="B103">_xlfn.IFS(B98="Low", "Quarterly", B98="Moderate","Bi-Monthly",B98="High","Monthly",OR(B98="Ineligible",G98="N/A"),"")</f>
        <v/>
      </c>
      <c r="C103" s="495"/>
      <c r="D103" s="495"/>
      <c r="E103" s="485"/>
      <c r="F103" s="486"/>
      <c r="G103" s="486"/>
      <c r="H103" s="486"/>
      <c r="I103" s="487"/>
      <c r="K103" s="59"/>
      <c r="L103" s="56"/>
      <c r="M103" s="55"/>
      <c r="N103" s="44"/>
    </row>
    <row r="104" spans="1:19" ht="15" x14ac:dyDescent="0.25">
      <c r="A104"/>
      <c r="B104" s="494"/>
      <c r="C104" s="495"/>
      <c r="D104" s="495"/>
      <c r="E104" s="488"/>
      <c r="F104" s="489"/>
      <c r="G104" s="489"/>
      <c r="H104" s="489"/>
      <c r="I104" s="490"/>
      <c r="K104" s="59"/>
    </row>
    <row r="105" spans="1:19" ht="15" customHeight="1" thickBot="1" x14ac:dyDescent="0.3">
      <c r="A105"/>
      <c r="B105" s="496"/>
      <c r="C105" s="497"/>
      <c r="D105" s="497"/>
      <c r="E105" s="491"/>
      <c r="F105" s="492"/>
      <c r="G105" s="492"/>
      <c r="H105" s="492"/>
      <c r="I105" s="493"/>
      <c r="K105" s="59"/>
    </row>
    <row r="106" spans="1:19" ht="16.5" x14ac:dyDescent="0.25">
      <c r="A106"/>
      <c r="B106" s="482" t="s">
        <v>232</v>
      </c>
      <c r="C106" s="483"/>
      <c r="D106" s="483"/>
      <c r="E106" s="483"/>
      <c r="F106" s="483"/>
      <c r="G106" s="483"/>
      <c r="H106" s="483"/>
      <c r="I106" s="484"/>
    </row>
    <row r="107" spans="1:19" ht="15" x14ac:dyDescent="0.25">
      <c r="A107"/>
      <c r="B107" s="512" t="s">
        <v>230</v>
      </c>
      <c r="C107" s="513"/>
      <c r="D107" s="513"/>
      <c r="E107" s="513"/>
      <c r="F107" s="513"/>
      <c r="G107" s="513"/>
      <c r="H107" s="513"/>
      <c r="I107" s="514"/>
    </row>
    <row r="108" spans="1:19" ht="14.65" customHeight="1" x14ac:dyDescent="0.25">
      <c r="A108"/>
      <c r="B108" s="512"/>
      <c r="C108" s="513"/>
      <c r="D108" s="513"/>
      <c r="E108" s="513"/>
      <c r="F108" s="513"/>
      <c r="G108" s="513"/>
      <c r="H108" s="513"/>
      <c r="I108" s="514"/>
      <c r="J108" s="52"/>
    </row>
    <row r="109" spans="1:19" ht="15" x14ac:dyDescent="0.25">
      <c r="A109"/>
      <c r="B109" s="542"/>
      <c r="C109" s="543"/>
      <c r="D109" s="543"/>
      <c r="E109" s="543" t="s">
        <v>228</v>
      </c>
      <c r="F109" s="543"/>
      <c r="G109" s="543"/>
      <c r="H109" s="543"/>
      <c r="I109" s="546"/>
    </row>
    <row r="110" spans="1:19" ht="14.65" customHeight="1" x14ac:dyDescent="0.25">
      <c r="A110"/>
      <c r="B110" s="536" t="str" cm="1">
        <f t="array" ref="B110">_xlfn.IFS(G69="No","Financial Management Procedures",AND(G$73="Yes",G$75="Yes",G91="Yes",G$93="Yes",G69="Yes"),"No missing policies and procedures.",OR(G69="Yes",G69=""),"")</f>
        <v/>
      </c>
      <c r="C110" s="537"/>
      <c r="D110" s="537"/>
      <c r="E110" s="534" t="str">
        <f>IF(G69="No",HYPERLINK("https://www.ecfr.gov/current/title-2/subtitle-A/chapter-II/part-200/subpart-D/section-200.302",M73),"")</f>
        <v/>
      </c>
      <c r="F110" s="534"/>
      <c r="G110" s="534"/>
      <c r="H110" s="534"/>
      <c r="I110" s="535"/>
    </row>
    <row r="111" spans="1:19" ht="15" customHeight="1" x14ac:dyDescent="0.25">
      <c r="A111"/>
      <c r="B111" s="536" t="str" cm="1">
        <f t="array" ref="B111">_xlfn.IFS(G73="No","Procurement Policy",OR(G73="Yes",G73=""),"")</f>
        <v/>
      </c>
      <c r="C111" s="537"/>
      <c r="D111" s="537"/>
      <c r="E111" s="534" t="str">
        <f>IF(G73="No",HYPERLINK("https://www.ecfr.gov/current/title-2/subtitle-A/chapter-II/part-200/subpart-D/subject-group-ECFR45ddd4419ad436d",M82),"")</f>
        <v/>
      </c>
      <c r="F111" s="534"/>
      <c r="G111" s="534"/>
      <c r="H111" s="534"/>
      <c r="I111" s="535"/>
    </row>
    <row r="112" spans="1:19" ht="13.15" customHeight="1" x14ac:dyDescent="0.25">
      <c r="A112"/>
      <c r="B112" s="536" t="str" cm="1">
        <f t="array" ref="B112">_xlfn.IFS(G75="No","Conflict of Interest Policy",OR(G75="Yes",G75=""),"")</f>
        <v/>
      </c>
      <c r="C112" s="537"/>
      <c r="D112" s="537"/>
      <c r="E112" s="534" t="str">
        <f>IF(G75="No",HYPERLINK("https://www.ecfr.gov/current/title-2/subtitle-A/chapter-II/part-200/subpart-D/subject-group-ECFR45ddd4419ad436d#p-200.318(c)",M87),"")</f>
        <v/>
      </c>
      <c r="F112" s="534"/>
      <c r="G112" s="534"/>
      <c r="H112" s="534"/>
      <c r="I112" s="535"/>
    </row>
    <row r="113" spans="1:11" ht="15" x14ac:dyDescent="0.25">
      <c r="A113"/>
      <c r="B113" s="536" t="str" cm="1">
        <f t="array" ref="B113">_xlfn.IFS(G91="No","Record Retention Procedure",OR(G91="Yes",G91=""),"")</f>
        <v/>
      </c>
      <c r="C113" s="537"/>
      <c r="D113" s="537"/>
      <c r="E113" s="540" t="str">
        <f>IF(G91="No",HYPERLINK("https://www.ecfr.gov/current/title-2/subtitle-A/chapter-II/part-200/subpart-D/subject-group-ECFR4acc10e7e3b676f",M94),"")</f>
        <v/>
      </c>
      <c r="F113" s="540"/>
      <c r="G113" s="540"/>
      <c r="H113" s="540"/>
      <c r="I113" s="541"/>
    </row>
    <row r="114" spans="1:11" ht="13.15" customHeight="1" x14ac:dyDescent="0.25">
      <c r="A114"/>
      <c r="B114" s="538" t="str" cm="1">
        <f t="array" ref="B114">_xlfn.IFS(G93="No","Insufficient Internal Controls",OR(G93="Yes",G93=""),"")</f>
        <v/>
      </c>
      <c r="C114" s="539"/>
      <c r="D114" s="539"/>
      <c r="E114" s="544" t="str">
        <f>IF(G93="No",HYPERLINK("https://www.ecfr.gov/current/title-2/subtitle-A/chapter-II/part-200/subpart-D/section-200.303",M102),"")</f>
        <v/>
      </c>
      <c r="F114" s="544"/>
      <c r="G114" s="544"/>
      <c r="H114" s="544"/>
      <c r="I114" s="545"/>
    </row>
    <row r="115" spans="1:11" ht="13.15" customHeight="1" x14ac:dyDescent="0.25">
      <c r="A115"/>
      <c r="B115" s="457" t="s">
        <v>226</v>
      </c>
      <c r="C115" s="457"/>
      <c r="D115" s="457"/>
      <c r="E115" s="457"/>
      <c r="F115" s="457"/>
      <c r="G115" s="457"/>
      <c r="H115" s="457"/>
      <c r="I115" s="457"/>
      <c r="K115" s="49"/>
    </row>
    <row r="116" spans="1:11" ht="15" x14ac:dyDescent="0.25">
      <c r="A116"/>
      <c r="B116" s="457"/>
      <c r="C116" s="457"/>
      <c r="D116" s="457"/>
      <c r="E116" s="457"/>
      <c r="F116" s="457"/>
      <c r="G116" s="457"/>
      <c r="H116" s="457"/>
      <c r="I116" s="457"/>
      <c r="J116" s="49"/>
      <c r="K116" s="49"/>
    </row>
    <row r="117" spans="1:11" ht="16.5" customHeight="1" x14ac:dyDescent="0.25">
      <c r="A117"/>
      <c r="B117" s="457"/>
      <c r="C117" s="457"/>
      <c r="D117" s="457"/>
      <c r="E117" s="457"/>
      <c r="F117" s="457"/>
      <c r="G117" s="457"/>
      <c r="H117" s="457"/>
      <c r="I117" s="457"/>
      <c r="J117" s="49"/>
    </row>
    <row r="118" spans="1:11" ht="15" x14ac:dyDescent="0.25">
      <c r="A118"/>
      <c r="B118" s="245"/>
      <c r="C118" s="65"/>
      <c r="D118" s="65"/>
      <c r="E118" s="65"/>
      <c r="F118" s="65"/>
      <c r="G118" s="65"/>
      <c r="H118" s="65"/>
      <c r="I118" s="65"/>
    </row>
    <row r="119" spans="1:11" ht="20.25" thickBot="1" x14ac:dyDescent="0.3">
      <c r="A119"/>
      <c r="B119" s="61"/>
      <c r="C119" s="533" t="s">
        <v>224</v>
      </c>
      <c r="D119" s="533"/>
      <c r="E119" s="533"/>
      <c r="G119" s="63"/>
      <c r="H119" s="63"/>
    </row>
    <row r="120" spans="1:11" ht="15" x14ac:dyDescent="0.25">
      <c r="A120"/>
      <c r="C120" s="469"/>
      <c r="D120" s="470"/>
      <c r="E120" s="469"/>
      <c r="F120" s="470"/>
      <c r="G120" s="469"/>
      <c r="H120" s="478"/>
      <c r="I120" s="470"/>
    </row>
    <row r="121" spans="1:11" ht="14.1" customHeight="1" x14ac:dyDescent="0.25">
      <c r="A121"/>
      <c r="C121" s="471"/>
      <c r="D121" s="472"/>
      <c r="E121" s="471"/>
      <c r="F121" s="472"/>
      <c r="G121" s="471"/>
      <c r="H121" s="479"/>
      <c r="I121" s="472"/>
    </row>
    <row r="122" spans="1:11" ht="14.1" customHeight="1" x14ac:dyDescent="0.25">
      <c r="A122"/>
      <c r="C122" s="471"/>
      <c r="D122" s="472"/>
      <c r="E122" s="471"/>
      <c r="F122" s="472"/>
      <c r="G122" s="471"/>
      <c r="H122" s="479"/>
      <c r="I122" s="472"/>
    </row>
    <row r="123" spans="1:11" ht="15" x14ac:dyDescent="0.25">
      <c r="A123"/>
      <c r="C123" s="471"/>
      <c r="D123" s="472"/>
      <c r="E123" s="471"/>
      <c r="F123" s="472"/>
      <c r="G123" s="471"/>
      <c r="H123" s="479"/>
      <c r="I123" s="472"/>
    </row>
    <row r="124" spans="1:11" ht="14.25" thickBot="1" x14ac:dyDescent="0.3">
      <c r="C124" s="473"/>
      <c r="D124" s="474"/>
      <c r="E124" s="473"/>
      <c r="F124" s="474"/>
      <c r="G124" s="473"/>
      <c r="H124" s="480"/>
      <c r="I124" s="474"/>
    </row>
    <row r="125" spans="1:11" ht="14.25" thickBot="1" x14ac:dyDescent="0.3">
      <c r="C125" s="476" t="s">
        <v>220</v>
      </c>
      <c r="D125" s="477"/>
      <c r="E125" s="476" t="s">
        <v>219</v>
      </c>
      <c r="F125" s="477"/>
      <c r="G125" s="476" t="s">
        <v>218</v>
      </c>
      <c r="H125" s="481"/>
      <c r="I125" s="477"/>
    </row>
    <row r="126" spans="1:11" ht="14.25" thickBot="1" x14ac:dyDescent="0.3">
      <c r="B126" s="246"/>
      <c r="C126" s="54"/>
      <c r="D126" s="54"/>
      <c r="E126" s="54"/>
      <c r="F126" s="54"/>
      <c r="G126" s="54"/>
      <c r="H126" s="54"/>
      <c r="I126" s="54"/>
    </row>
    <row r="127" spans="1:11" ht="19.5" x14ac:dyDescent="0.35">
      <c r="B127" s="247"/>
      <c r="C127" s="53" t="s">
        <v>217</v>
      </c>
      <c r="D127" s="53"/>
      <c r="E127" s="53"/>
      <c r="F127" s="53"/>
      <c r="G127" s="53"/>
      <c r="H127" s="53"/>
      <c r="I127" s="53"/>
    </row>
    <row r="129" spans="2:9" x14ac:dyDescent="0.25">
      <c r="C129" s="429" t="s">
        <v>216</v>
      </c>
      <c r="D129" s="430"/>
      <c r="E129" s="527" t="str">
        <f>IF(ISBLANK(D11),"",D11)</f>
        <v/>
      </c>
      <c r="F129" s="527"/>
      <c r="G129" s="527"/>
      <c r="H129" s="527"/>
      <c r="I129" s="528"/>
    </row>
    <row r="130" spans="2:9" x14ac:dyDescent="0.25">
      <c r="C130" s="525" t="s">
        <v>215</v>
      </c>
      <c r="D130" s="526"/>
      <c r="E130" s="527" t="str">
        <f>IF(ISBLANK(D13),"",D13)</f>
        <v/>
      </c>
      <c r="F130" s="527"/>
      <c r="G130" s="527"/>
      <c r="H130" s="527"/>
      <c r="I130" s="528"/>
    </row>
    <row r="131" spans="2:9" x14ac:dyDescent="0.25">
      <c r="C131" s="529" t="s">
        <v>214</v>
      </c>
      <c r="D131" s="530"/>
      <c r="E131" s="531" t="str">
        <f>IF(ISBLANK(D14),"",D14)</f>
        <v/>
      </c>
      <c r="F131" s="531"/>
      <c r="G131" s="531"/>
      <c r="H131" s="531"/>
      <c r="I131" s="532"/>
    </row>
    <row r="132" spans="2:9" x14ac:dyDescent="0.25">
      <c r="B132" s="248"/>
      <c r="C132" s="51"/>
      <c r="D132" s="51"/>
      <c r="E132" s="50"/>
      <c r="F132" s="50"/>
      <c r="G132" s="50"/>
      <c r="H132" s="50"/>
      <c r="I132" s="50"/>
    </row>
    <row r="133" spans="2:9" ht="16.5" customHeight="1" x14ac:dyDescent="0.25">
      <c r="C133" s="524" t="s">
        <v>213</v>
      </c>
      <c r="D133" s="524"/>
      <c r="E133" s="524"/>
      <c r="F133" s="524"/>
      <c r="G133" s="524"/>
      <c r="H133" s="524"/>
      <c r="I133" s="524"/>
    </row>
    <row r="134" spans="2:9" x14ac:dyDescent="0.25">
      <c r="C134" s="524"/>
      <c r="D134" s="524"/>
      <c r="E134" s="524"/>
      <c r="F134" s="524"/>
      <c r="G134" s="524"/>
      <c r="H134" s="524"/>
      <c r="I134" s="524"/>
    </row>
    <row r="135" spans="2:9" ht="14.65" customHeight="1" x14ac:dyDescent="0.25">
      <c r="C135" s="475"/>
      <c r="D135" s="475"/>
      <c r="E135" s="475"/>
      <c r="F135" s="475"/>
      <c r="G135" s="475"/>
      <c r="H135" s="475"/>
      <c r="I135" s="475"/>
    </row>
    <row r="136" spans="2:9" ht="14.65" customHeight="1" x14ac:dyDescent="0.25">
      <c r="B136" s="249"/>
      <c r="C136" s="475"/>
      <c r="D136" s="475"/>
      <c r="E136" s="475"/>
      <c r="F136" s="475"/>
      <c r="G136" s="475"/>
      <c r="H136" s="475"/>
      <c r="I136" s="475"/>
    </row>
    <row r="137" spans="2:9" ht="14.65" customHeight="1" x14ac:dyDescent="0.25">
      <c r="B137" s="249"/>
      <c r="C137" s="475"/>
      <c r="D137" s="475"/>
      <c r="E137" s="475"/>
      <c r="F137" s="475"/>
      <c r="G137" s="475"/>
      <c r="H137" s="475"/>
      <c r="I137" s="475"/>
    </row>
    <row r="138" spans="2:9" ht="15" customHeight="1" x14ac:dyDescent="0.25">
      <c r="B138" s="249"/>
      <c r="C138" s="475"/>
      <c r="D138" s="475"/>
      <c r="E138" s="475"/>
      <c r="F138" s="475"/>
      <c r="G138" s="475"/>
      <c r="H138" s="475"/>
      <c r="I138" s="475"/>
    </row>
    <row r="139" spans="2:9" ht="15" customHeight="1" x14ac:dyDescent="0.25">
      <c r="B139" s="249"/>
      <c r="C139" s="475"/>
      <c r="D139" s="475"/>
      <c r="E139" s="475"/>
      <c r="F139" s="475"/>
      <c r="G139" s="475"/>
      <c r="H139" s="475"/>
      <c r="I139" s="475"/>
    </row>
    <row r="140" spans="2:9" x14ac:dyDescent="0.25">
      <c r="B140" s="249"/>
      <c r="C140" s="475"/>
      <c r="D140" s="475"/>
      <c r="E140" s="475"/>
      <c r="F140" s="475"/>
      <c r="G140" s="475"/>
      <c r="H140" s="475"/>
      <c r="I140" s="475"/>
    </row>
    <row r="141" spans="2:9" x14ac:dyDescent="0.25">
      <c r="B141" s="249"/>
      <c r="C141" s="475"/>
      <c r="D141" s="475"/>
      <c r="E141" s="475"/>
      <c r="F141" s="475"/>
      <c r="G141" s="475"/>
      <c r="H141" s="475"/>
      <c r="I141" s="475"/>
    </row>
    <row r="142" spans="2:9" x14ac:dyDescent="0.25">
      <c r="B142" s="249"/>
      <c r="C142" s="475"/>
      <c r="D142" s="475"/>
      <c r="E142" s="475"/>
      <c r="F142" s="475"/>
      <c r="G142" s="475"/>
      <c r="H142" s="475"/>
      <c r="I142" s="475"/>
    </row>
    <row r="143" spans="2:9" x14ac:dyDescent="0.25">
      <c r="B143" s="249"/>
      <c r="C143" s="475"/>
      <c r="D143" s="475"/>
      <c r="E143" s="475"/>
      <c r="F143" s="475"/>
      <c r="G143" s="475"/>
      <c r="H143" s="475"/>
      <c r="I143" s="475"/>
    </row>
    <row r="144" spans="2:9" x14ac:dyDescent="0.25">
      <c r="B144" s="249"/>
      <c r="C144" s="475"/>
      <c r="D144" s="475"/>
      <c r="E144" s="475"/>
      <c r="F144" s="475"/>
      <c r="G144" s="475"/>
      <c r="H144" s="475"/>
      <c r="I144" s="475"/>
    </row>
    <row r="145" spans="2:9" x14ac:dyDescent="0.25">
      <c r="B145" s="249"/>
      <c r="C145" s="475"/>
      <c r="D145" s="475"/>
      <c r="E145" s="475"/>
      <c r="F145" s="475"/>
      <c r="G145" s="475"/>
      <c r="H145" s="475"/>
      <c r="I145" s="475"/>
    </row>
    <row r="146" spans="2:9" x14ac:dyDescent="0.25">
      <c r="B146" s="249"/>
      <c r="C146" s="475"/>
      <c r="D146" s="475"/>
      <c r="E146" s="475"/>
      <c r="F146" s="475"/>
      <c r="G146" s="475"/>
      <c r="H146" s="475"/>
      <c r="I146" s="475"/>
    </row>
    <row r="147" spans="2:9" x14ac:dyDescent="0.25">
      <c r="B147" s="249"/>
      <c r="C147" s="475"/>
      <c r="D147" s="475"/>
      <c r="E147" s="475"/>
      <c r="F147" s="475"/>
      <c r="G147" s="475"/>
      <c r="H147" s="475"/>
      <c r="I147" s="475"/>
    </row>
    <row r="148" spans="2:9" x14ac:dyDescent="0.25">
      <c r="B148" s="249"/>
      <c r="C148" s="475"/>
      <c r="D148" s="475"/>
      <c r="E148" s="475"/>
      <c r="F148" s="475"/>
      <c r="G148" s="475"/>
      <c r="H148" s="475"/>
      <c r="I148" s="475"/>
    </row>
    <row r="149" spans="2:9" x14ac:dyDescent="0.25">
      <c r="B149" s="249"/>
      <c r="C149" s="475"/>
      <c r="D149" s="475"/>
      <c r="E149" s="475"/>
      <c r="F149" s="475"/>
      <c r="G149" s="475"/>
      <c r="H149" s="475"/>
      <c r="I149" s="475"/>
    </row>
    <row r="150" spans="2:9" x14ac:dyDescent="0.25">
      <c r="B150" s="249"/>
      <c r="C150" s="475"/>
      <c r="D150" s="475"/>
      <c r="E150" s="475"/>
      <c r="F150" s="475"/>
      <c r="G150" s="475"/>
      <c r="H150" s="475"/>
      <c r="I150" s="475"/>
    </row>
    <row r="151" spans="2:9" x14ac:dyDescent="0.25">
      <c r="B151" s="249"/>
      <c r="C151" s="475"/>
      <c r="D151" s="475"/>
      <c r="E151" s="475"/>
      <c r="F151" s="475"/>
      <c r="G151" s="475"/>
      <c r="H151" s="475"/>
      <c r="I151" s="475"/>
    </row>
    <row r="152" spans="2:9" x14ac:dyDescent="0.25">
      <c r="C152" s="475"/>
      <c r="D152" s="475"/>
      <c r="E152" s="475"/>
      <c r="F152" s="475"/>
      <c r="G152" s="475"/>
      <c r="H152" s="475"/>
      <c r="I152" s="475"/>
    </row>
    <row r="154" spans="2:9" ht="17.25" thickBot="1" x14ac:dyDescent="0.35">
      <c r="C154" s="468" t="s">
        <v>212</v>
      </c>
      <c r="D154" s="468"/>
      <c r="E154" s="468"/>
      <c r="F154" s="468"/>
    </row>
    <row r="155" spans="2:9" x14ac:dyDescent="0.25">
      <c r="C155" s="469"/>
      <c r="D155" s="470"/>
      <c r="E155" s="48"/>
    </row>
    <row r="156" spans="2:9" x14ac:dyDescent="0.25">
      <c r="C156" s="471"/>
      <c r="D156" s="472"/>
      <c r="E156" s="48"/>
    </row>
    <row r="157" spans="2:9" x14ac:dyDescent="0.25">
      <c r="C157" s="471"/>
      <c r="D157" s="472"/>
      <c r="E157" s="48"/>
    </row>
    <row r="158" spans="2:9" x14ac:dyDescent="0.25">
      <c r="C158" s="471"/>
      <c r="D158" s="472"/>
      <c r="E158" s="48"/>
    </row>
    <row r="159" spans="2:9" ht="14.25" thickBot="1" x14ac:dyDescent="0.3">
      <c r="C159" s="473"/>
      <c r="D159" s="474"/>
      <c r="E159" s="48"/>
    </row>
    <row r="160" spans="2:9" ht="14.25" thickBot="1" x14ac:dyDescent="0.3">
      <c r="C160" s="47" t="s">
        <v>211</v>
      </c>
      <c r="D160" s="46"/>
      <c r="E160" s="45"/>
    </row>
  </sheetData>
  <sheetProtection formatCells="0" formatColumns="0" formatRows="0" insertHyperlinks="0"/>
  <protectedRanges>
    <protectedRange sqref="D11:I14 E156:E158 C120:I125 C155:D160 C135:I151 G52:H52 G18:G25 G29:G34 G36:G47 G49:G50 G53:G54 G56:G67 G69:G94" name="Input Cells"/>
  </protectedRanges>
  <mergeCells count="260">
    <mergeCell ref="H93:H94"/>
    <mergeCell ref="H29:H30"/>
    <mergeCell ref="C87:F88"/>
    <mergeCell ref="G87:G88"/>
    <mergeCell ref="H73:H74"/>
    <mergeCell ref="H75:H76"/>
    <mergeCell ref="H77:H78"/>
    <mergeCell ref="H79:H80"/>
    <mergeCell ref="H81:H82"/>
    <mergeCell ref="H83:H84"/>
    <mergeCell ref="H85:H86"/>
    <mergeCell ref="H89:H90"/>
    <mergeCell ref="H44:H45"/>
    <mergeCell ref="H46:H47"/>
    <mergeCell ref="H49:H50"/>
    <mergeCell ref="H53:H54"/>
    <mergeCell ref="H56:H57"/>
    <mergeCell ref="H58:H59"/>
    <mergeCell ref="H60:H61"/>
    <mergeCell ref="H62:H63"/>
    <mergeCell ref="H64:H65"/>
    <mergeCell ref="C79:F80"/>
    <mergeCell ref="C81:F82"/>
    <mergeCell ref="H24:H25"/>
    <mergeCell ref="I29:I30"/>
    <mergeCell ref="H31:H32"/>
    <mergeCell ref="H33:H34"/>
    <mergeCell ref="H36:H37"/>
    <mergeCell ref="H38:H39"/>
    <mergeCell ref="H40:H41"/>
    <mergeCell ref="H42:H43"/>
    <mergeCell ref="C77:F78"/>
    <mergeCell ref="G77:G78"/>
    <mergeCell ref="I77:I78"/>
    <mergeCell ref="G73:G74"/>
    <mergeCell ref="H66:H67"/>
    <mergeCell ref="C73:F74"/>
    <mergeCell ref="G75:G76"/>
    <mergeCell ref="G58:G59"/>
    <mergeCell ref="C71:F72"/>
    <mergeCell ref="G71:G72"/>
    <mergeCell ref="H69:H70"/>
    <mergeCell ref="H71:H72"/>
    <mergeCell ref="G79:G80"/>
    <mergeCell ref="I79:I80"/>
    <mergeCell ref="G81:G82"/>
    <mergeCell ref="I81:I82"/>
    <mergeCell ref="L98:Q101"/>
    <mergeCell ref="E110:I110"/>
    <mergeCell ref="B110:D110"/>
    <mergeCell ref="B114:D114"/>
    <mergeCell ref="E111:I111"/>
    <mergeCell ref="E112:I112"/>
    <mergeCell ref="E113:I113"/>
    <mergeCell ref="B109:D109"/>
    <mergeCell ref="E114:I114"/>
    <mergeCell ref="L97:Q97"/>
    <mergeCell ref="B111:D111"/>
    <mergeCell ref="E109:I109"/>
    <mergeCell ref="B112:D112"/>
    <mergeCell ref="B113:D113"/>
    <mergeCell ref="B102:D102"/>
    <mergeCell ref="B101:I101"/>
    <mergeCell ref="G83:G84"/>
    <mergeCell ref="G85:G86"/>
    <mergeCell ref="G89:G90"/>
    <mergeCell ref="H91:H92"/>
    <mergeCell ref="C133:I134"/>
    <mergeCell ref="C129:D129"/>
    <mergeCell ref="C130:D130"/>
    <mergeCell ref="E129:I129"/>
    <mergeCell ref="E130:I130"/>
    <mergeCell ref="C131:D131"/>
    <mergeCell ref="E131:I131"/>
    <mergeCell ref="E120:F124"/>
    <mergeCell ref="C119:E119"/>
    <mergeCell ref="L22:Q22"/>
    <mergeCell ref="Z83:AF85"/>
    <mergeCell ref="L90:Q93"/>
    <mergeCell ref="O73:P73"/>
    <mergeCell ref="L69:Q72"/>
    <mergeCell ref="C91:F92"/>
    <mergeCell ref="G91:G92"/>
    <mergeCell ref="I91:I92"/>
    <mergeCell ref="B53:B54"/>
    <mergeCell ref="L79:Q79"/>
    <mergeCell ref="L80:Q81"/>
    <mergeCell ref="M82:N82"/>
    <mergeCell ref="C53:F54"/>
    <mergeCell ref="L68:Q68"/>
    <mergeCell ref="L54:Q56"/>
    <mergeCell ref="L85:Q86"/>
    <mergeCell ref="I93:I94"/>
    <mergeCell ref="B93:B94"/>
    <mergeCell ref="C83:F84"/>
    <mergeCell ref="C85:F86"/>
    <mergeCell ref="C89:F90"/>
    <mergeCell ref="G93:G94"/>
    <mergeCell ref="L76:Q77"/>
    <mergeCell ref="L78:Q78"/>
    <mergeCell ref="C154:F154"/>
    <mergeCell ref="C155:D159"/>
    <mergeCell ref="C135:I152"/>
    <mergeCell ref="C125:D125"/>
    <mergeCell ref="E125:F125"/>
    <mergeCell ref="G120:I124"/>
    <mergeCell ref="G125:I125"/>
    <mergeCell ref="C120:D124"/>
    <mergeCell ref="C60:F61"/>
    <mergeCell ref="G60:G61"/>
    <mergeCell ref="I60:I61"/>
    <mergeCell ref="B106:I106"/>
    <mergeCell ref="C93:F94"/>
    <mergeCell ref="E103:I105"/>
    <mergeCell ref="B103:D105"/>
    <mergeCell ref="B96:F97"/>
    <mergeCell ref="G96:I97"/>
    <mergeCell ref="B98:F99"/>
    <mergeCell ref="G98:I99"/>
    <mergeCell ref="C69:F70"/>
    <mergeCell ref="G69:G70"/>
    <mergeCell ref="I69:I70"/>
    <mergeCell ref="B107:I108"/>
    <mergeCell ref="E102:I102"/>
    <mergeCell ref="L75:Q75"/>
    <mergeCell ref="L84:Q84"/>
    <mergeCell ref="L89:Q89"/>
    <mergeCell ref="L66:Q66"/>
    <mergeCell ref="L52:Q52"/>
    <mergeCell ref="L57:Q59"/>
    <mergeCell ref="L53:Q53"/>
    <mergeCell ref="L60:Q60"/>
    <mergeCell ref="I64:I65"/>
    <mergeCell ref="I73:I74"/>
    <mergeCell ref="I75:I76"/>
    <mergeCell ref="I83:I84"/>
    <mergeCell ref="I85:I86"/>
    <mergeCell ref="I89:I90"/>
    <mergeCell ref="I66:I67"/>
    <mergeCell ref="I56:I57"/>
    <mergeCell ref="I58:I59"/>
    <mergeCell ref="I71:I72"/>
    <mergeCell ref="L49:Q49"/>
    <mergeCell ref="L50:Q50"/>
    <mergeCell ref="B27:I27"/>
    <mergeCell ref="B28:F28"/>
    <mergeCell ref="B31:B32"/>
    <mergeCell ref="L41:Q41"/>
    <mergeCell ref="C38:F39"/>
    <mergeCell ref="B115:I117"/>
    <mergeCell ref="L44:Q45"/>
    <mergeCell ref="L46:Q47"/>
    <mergeCell ref="L61:Q64"/>
    <mergeCell ref="L65:Q65"/>
    <mergeCell ref="L38:Q38"/>
    <mergeCell ref="L39:Q39"/>
    <mergeCell ref="L28:Q28"/>
    <mergeCell ref="M29:N29"/>
    <mergeCell ref="O29:Q29"/>
    <mergeCell ref="L27:Q27"/>
    <mergeCell ref="L31:Q31"/>
    <mergeCell ref="L32:Q34"/>
    <mergeCell ref="L35:Q35"/>
    <mergeCell ref="L36:Q36"/>
    <mergeCell ref="L37:Q37"/>
    <mergeCell ref="I53:I54"/>
    <mergeCell ref="B62:B63"/>
    <mergeCell ref="B56:B57"/>
    <mergeCell ref="C56:F57"/>
    <mergeCell ref="L23:Q23"/>
    <mergeCell ref="L24:Q24"/>
    <mergeCell ref="L42:Q43"/>
    <mergeCell ref="I33:I34"/>
    <mergeCell ref="B60:B61"/>
    <mergeCell ref="I36:I37"/>
    <mergeCell ref="C36:F37"/>
    <mergeCell ref="C33:F34"/>
    <mergeCell ref="B33:B34"/>
    <mergeCell ref="G56:G57"/>
    <mergeCell ref="B29:B30"/>
    <mergeCell ref="G29:G30"/>
    <mergeCell ref="I62:I63"/>
    <mergeCell ref="C51:I52"/>
    <mergeCell ref="C62:F63"/>
    <mergeCell ref="G42:G43"/>
    <mergeCell ref="G31:G32"/>
    <mergeCell ref="I31:I32"/>
    <mergeCell ref="C31:F32"/>
    <mergeCell ref="B35:F35"/>
    <mergeCell ref="H22:H23"/>
    <mergeCell ref="L19:Q19"/>
    <mergeCell ref="L3:Q5"/>
    <mergeCell ref="L7:Q7"/>
    <mergeCell ref="L8:Q10"/>
    <mergeCell ref="L13:Q13"/>
    <mergeCell ref="L14:Q15"/>
    <mergeCell ref="B17:F17"/>
    <mergeCell ref="D11:I11"/>
    <mergeCell ref="D13:I13"/>
    <mergeCell ref="D14:I14"/>
    <mergeCell ref="B16:I16"/>
    <mergeCell ref="B9:I9"/>
    <mergeCell ref="D12:I12"/>
    <mergeCell ref="B11:C11"/>
    <mergeCell ref="B14:C14"/>
    <mergeCell ref="B13:C13"/>
    <mergeCell ref="B2:G3"/>
    <mergeCell ref="B4:I4"/>
    <mergeCell ref="B5:I8"/>
    <mergeCell ref="I18:I19"/>
    <mergeCell ref="H18:H19"/>
    <mergeCell ref="B18:B19"/>
    <mergeCell ref="H20:H21"/>
    <mergeCell ref="I20:I21"/>
    <mergeCell ref="I22:I23"/>
    <mergeCell ref="G22:G23"/>
    <mergeCell ref="B24:B25"/>
    <mergeCell ref="C24:F25"/>
    <mergeCell ref="G24:G25"/>
    <mergeCell ref="I24:I25"/>
    <mergeCell ref="B49:B50"/>
    <mergeCell ref="C49:F50"/>
    <mergeCell ref="G49:G50"/>
    <mergeCell ref="I49:I50"/>
    <mergeCell ref="B44:B45"/>
    <mergeCell ref="C46:F47"/>
    <mergeCell ref="G46:G47"/>
    <mergeCell ref="I46:I47"/>
    <mergeCell ref="I44:I45"/>
    <mergeCell ref="I38:I39"/>
    <mergeCell ref="I42:I43"/>
    <mergeCell ref="G33:G34"/>
    <mergeCell ref="B38:B39"/>
    <mergeCell ref="G40:G41"/>
    <mergeCell ref="I40:I41"/>
    <mergeCell ref="B40:B41"/>
    <mergeCell ref="B20:B21"/>
    <mergeCell ref="B22:B23"/>
    <mergeCell ref="C18:F19"/>
    <mergeCell ref="C20:F21"/>
    <mergeCell ref="C22:F23"/>
    <mergeCell ref="G18:G19"/>
    <mergeCell ref="G20:G21"/>
    <mergeCell ref="C75:F76"/>
    <mergeCell ref="C44:F45"/>
    <mergeCell ref="G44:G45"/>
    <mergeCell ref="C42:F43"/>
    <mergeCell ref="B42:B43"/>
    <mergeCell ref="G64:G65"/>
    <mergeCell ref="G62:G63"/>
    <mergeCell ref="G38:G39"/>
    <mergeCell ref="B36:B37"/>
    <mergeCell ref="G36:G37"/>
    <mergeCell ref="C40:F41"/>
    <mergeCell ref="C64:F65"/>
    <mergeCell ref="G53:G54"/>
    <mergeCell ref="C66:F67"/>
    <mergeCell ref="G66:G67"/>
    <mergeCell ref="B58:B59"/>
    <mergeCell ref="C58:F59"/>
  </mergeCells>
  <conditionalFormatting sqref="B51:B54">
    <cfRule type="expression" dxfId="94" priority="125">
      <formula>$D$12="For-Profit"</formula>
    </cfRule>
  </conditionalFormatting>
  <conditionalFormatting sqref="B98">
    <cfRule type="containsText" dxfId="93" priority="139" operator="containsText" text="Low">
      <formula>NOT(ISERROR(SEARCH("Low",B98)))</formula>
    </cfRule>
  </conditionalFormatting>
  <conditionalFormatting sqref="B110">
    <cfRule type="containsText" dxfId="92" priority="129" operator="containsText" text="Financial">
      <formula>NOT(ISERROR(SEARCH("Financial",B110)))</formula>
    </cfRule>
  </conditionalFormatting>
  <conditionalFormatting sqref="B111">
    <cfRule type="containsText" dxfId="91" priority="146" operator="containsText" text="Procurement">
      <formula>NOT(ISERROR(SEARCH("Procurement",B111)))</formula>
    </cfRule>
  </conditionalFormatting>
  <conditionalFormatting sqref="B112:B114">
    <cfRule type="containsText" dxfId="90" priority="145" operator="containsText" text="Conflict">
      <formula>NOT(ISERROR(SEARCH("Conflict",B112)))</formula>
    </cfRule>
  </conditionalFormatting>
  <conditionalFormatting sqref="B113:B114">
    <cfRule type="containsText" dxfId="89" priority="144" operator="containsText" text="Record">
      <formula>NOT(ISERROR(SEARCH("Record",B113)))</formula>
    </cfRule>
  </conditionalFormatting>
  <conditionalFormatting sqref="B114">
    <cfRule type="containsText" dxfId="88" priority="143" operator="containsText" text="Internal">
      <formula>NOT(ISERROR(SEARCH("Internal",B114)))</formula>
    </cfRule>
  </conditionalFormatting>
  <conditionalFormatting sqref="B49:F50">
    <cfRule type="expression" dxfId="87" priority="131">
      <formula>$D$12="For-Profit"</formula>
    </cfRule>
  </conditionalFormatting>
  <conditionalFormatting sqref="B56:F59">
    <cfRule type="expression" dxfId="86" priority="107">
      <formula>$D$12="For-Profit"</formula>
    </cfRule>
  </conditionalFormatting>
  <conditionalFormatting sqref="C51">
    <cfRule type="expression" dxfId="85" priority="124">
      <formula>$D$12="For-Profit"</formula>
    </cfRule>
  </conditionalFormatting>
  <conditionalFormatting sqref="C120">
    <cfRule type="expression" dxfId="84" priority="134">
      <formula>$G$98="N/A"</formula>
    </cfRule>
  </conditionalFormatting>
  <conditionalFormatting sqref="C135">
    <cfRule type="containsBlanks" dxfId="83" priority="161">
      <formula>LEN(TRIM(C135))=0</formula>
    </cfRule>
  </conditionalFormatting>
  <conditionalFormatting sqref="C155">
    <cfRule type="expression" dxfId="82" priority="132">
      <formula>$G$98="N/A"</formula>
    </cfRule>
  </conditionalFormatting>
  <conditionalFormatting sqref="C53:F54">
    <cfRule type="expression" dxfId="81" priority="117">
      <formula>$D$12="For-Profit"</formula>
    </cfRule>
  </conditionalFormatting>
  <conditionalFormatting sqref="D11:D14">
    <cfRule type="containsBlanks" dxfId="80" priority="163">
      <formula>LEN(TRIM(D11))=0</formula>
    </cfRule>
  </conditionalFormatting>
  <conditionalFormatting sqref="E110">
    <cfRule type="expression" dxfId="79" priority="130">
      <formula>$G$91&lt;&gt;"No"</formula>
    </cfRule>
  </conditionalFormatting>
  <conditionalFormatting sqref="E111">
    <cfRule type="expression" dxfId="78" priority="135">
      <formula>$G$73&lt;&gt;"No"</formula>
    </cfRule>
  </conditionalFormatting>
  <conditionalFormatting sqref="E112">
    <cfRule type="expression" dxfId="77" priority="142">
      <formula>$G$75&lt;&gt;"No"</formula>
    </cfRule>
  </conditionalFormatting>
  <conditionalFormatting sqref="E120">
    <cfRule type="expression" dxfId="76" priority="137">
      <formula>$G$98="N/A"</formula>
    </cfRule>
  </conditionalFormatting>
  <conditionalFormatting sqref="E129:E131 C135">
    <cfRule type="expression" dxfId="75" priority="147">
      <formula>$B$98&lt;&gt;"High"</formula>
    </cfRule>
  </conditionalFormatting>
  <conditionalFormatting sqref="E113:I113">
    <cfRule type="expression" dxfId="74" priority="141">
      <formula>$G$93&lt;&gt;"No"</formula>
    </cfRule>
  </conditionalFormatting>
  <conditionalFormatting sqref="E114:I114">
    <cfRule type="expression" dxfId="73" priority="140">
      <formula>#REF!&lt;&gt;"No"</formula>
    </cfRule>
  </conditionalFormatting>
  <conditionalFormatting sqref="G18 G20 G22 G24">
    <cfRule type="containsBlanks" dxfId="72" priority="158">
      <formula>LEN(TRIM(G18))=0</formula>
    </cfRule>
  </conditionalFormatting>
  <conditionalFormatting sqref="G29:G31 G33">
    <cfRule type="containsBlanks" dxfId="71" priority="159">
      <formula>LEN(TRIM(G29))=0</formula>
    </cfRule>
  </conditionalFormatting>
  <conditionalFormatting sqref="G36">
    <cfRule type="containsBlanks" dxfId="70" priority="103">
      <formula>LEN(TRIM(G36))=0</formula>
    </cfRule>
  </conditionalFormatting>
  <conditionalFormatting sqref="G38">
    <cfRule type="containsBlanks" dxfId="69" priority="102">
      <formula>LEN(TRIM(G38))=0</formula>
    </cfRule>
  </conditionalFormatting>
  <conditionalFormatting sqref="G40">
    <cfRule type="containsBlanks" dxfId="68" priority="101">
      <formula>LEN(TRIM(G40))=0</formula>
    </cfRule>
  </conditionalFormatting>
  <conditionalFormatting sqref="G42">
    <cfRule type="containsBlanks" dxfId="67" priority="100">
      <formula>LEN(TRIM(G42))=0</formula>
    </cfRule>
  </conditionalFormatting>
  <conditionalFormatting sqref="G44">
    <cfRule type="containsBlanks" dxfId="66" priority="99">
      <formula>LEN(TRIM(G44))=0</formula>
    </cfRule>
  </conditionalFormatting>
  <conditionalFormatting sqref="G46">
    <cfRule type="containsBlanks" dxfId="65" priority="98">
      <formula>LEN(TRIM(G46))=0</formula>
    </cfRule>
  </conditionalFormatting>
  <conditionalFormatting sqref="G49">
    <cfRule type="containsBlanks" dxfId="64" priority="97">
      <formula>LEN(TRIM(G49))=0</formula>
    </cfRule>
  </conditionalFormatting>
  <conditionalFormatting sqref="G53">
    <cfRule type="containsBlanks" dxfId="63" priority="96">
      <formula>LEN(TRIM(G53))=0</formula>
    </cfRule>
  </conditionalFormatting>
  <conditionalFormatting sqref="G56 G58 G60 G62 G64 G66">
    <cfRule type="containsBlanks" dxfId="62" priority="95">
      <formula>LEN(TRIM(G56))=0</formula>
    </cfRule>
  </conditionalFormatting>
  <conditionalFormatting sqref="G69 G71 G73 G75 G91 G93">
    <cfRule type="containsBlanks" dxfId="61" priority="94">
      <formula>LEN(TRIM(G69))=0</formula>
    </cfRule>
  </conditionalFormatting>
  <conditionalFormatting sqref="G77">
    <cfRule type="containsBlanks" dxfId="60" priority="93">
      <formula>LEN(TRIM(G77))=0</formula>
    </cfRule>
  </conditionalFormatting>
  <conditionalFormatting sqref="G79">
    <cfRule type="containsBlanks" dxfId="59" priority="92">
      <formula>LEN(TRIM(G79))=0</formula>
    </cfRule>
  </conditionalFormatting>
  <conditionalFormatting sqref="G81">
    <cfRule type="containsBlanks" dxfId="58" priority="91">
      <formula>LEN(TRIM(G81))=0</formula>
    </cfRule>
  </conditionalFormatting>
  <conditionalFormatting sqref="G83">
    <cfRule type="containsBlanks" dxfId="57" priority="90">
      <formula>LEN(TRIM(G83))=0</formula>
    </cfRule>
  </conditionalFormatting>
  <conditionalFormatting sqref="G85">
    <cfRule type="containsBlanks" dxfId="56" priority="89">
      <formula>LEN(TRIM(G85))=0</formula>
    </cfRule>
  </conditionalFormatting>
  <conditionalFormatting sqref="G87">
    <cfRule type="containsBlanks" dxfId="55" priority="1">
      <formula>LEN(TRIM(G87))=0</formula>
    </cfRule>
  </conditionalFormatting>
  <conditionalFormatting sqref="G89">
    <cfRule type="containsBlanks" dxfId="54" priority="88">
      <formula>LEN(TRIM(G89))=0</formula>
    </cfRule>
  </conditionalFormatting>
  <conditionalFormatting sqref="G120:H120">
    <cfRule type="expression" dxfId="53" priority="133">
      <formula>$G$98="N/A"</formula>
    </cfRule>
  </conditionalFormatting>
  <conditionalFormatting sqref="H31">
    <cfRule type="containsText" dxfId="52" priority="78" operator="containsText" text="eligible">
      <formula>NOT(ISERROR(SEARCH("eligible",H31)))</formula>
    </cfRule>
    <cfRule type="containsText" dxfId="51" priority="77" operator="containsText" text="ineligible">
      <formula>NOT(ISERROR(SEARCH("ineligible",H31)))</formula>
    </cfRule>
  </conditionalFormatting>
  <conditionalFormatting sqref="H33">
    <cfRule type="containsText" dxfId="50" priority="7" operator="containsText" text="ineligible">
      <formula>NOT(ISERROR(SEARCH("ineligible",H33)))</formula>
    </cfRule>
    <cfRule type="containsText" dxfId="49" priority="8" operator="containsText" text="eligible">
      <formula>NOT(ISERROR(SEARCH("eligible",H33)))</formula>
    </cfRule>
  </conditionalFormatting>
  <conditionalFormatting sqref="H36">
    <cfRule type="containsText" dxfId="48" priority="74" operator="containsText" text="eligible">
      <formula>NOT(ISERROR(SEARCH("eligible",H36)))</formula>
    </cfRule>
    <cfRule type="containsText" dxfId="47" priority="73" operator="containsText" text="ineligible">
      <formula>NOT(ISERROR(SEARCH("ineligible",H36)))</formula>
    </cfRule>
  </conditionalFormatting>
  <conditionalFormatting sqref="H38">
    <cfRule type="containsText" dxfId="46" priority="9" operator="containsText" text="ineligible">
      <formula>NOT(ISERROR(SEARCH("ineligible",H38)))</formula>
    </cfRule>
    <cfRule type="containsText" dxfId="45" priority="10" operator="containsText" text="eligible">
      <formula>NOT(ISERROR(SEARCH("eligible",H38)))</formula>
    </cfRule>
  </conditionalFormatting>
  <conditionalFormatting sqref="H40">
    <cfRule type="containsText" dxfId="44" priority="69" operator="containsText" text="ineligible">
      <formula>NOT(ISERROR(SEARCH("ineligible",H40)))</formula>
    </cfRule>
    <cfRule type="containsText" dxfId="43" priority="70" operator="containsText" text="eligible">
      <formula>NOT(ISERROR(SEARCH("eligible",H40)))</formula>
    </cfRule>
  </conditionalFormatting>
  <conditionalFormatting sqref="H42">
    <cfRule type="containsText" dxfId="42" priority="68" operator="containsText" text="eligible">
      <formula>NOT(ISERROR(SEARCH("eligible",H42)))</formula>
    </cfRule>
    <cfRule type="containsText" dxfId="41" priority="67" operator="containsText" text="ineligible">
      <formula>NOT(ISERROR(SEARCH("ineligible",H42)))</formula>
    </cfRule>
  </conditionalFormatting>
  <conditionalFormatting sqref="H44">
    <cfRule type="containsText" dxfId="40" priority="66" operator="containsText" text="eligible">
      <formula>NOT(ISERROR(SEARCH("eligible",H44)))</formula>
    </cfRule>
    <cfRule type="containsText" dxfId="39" priority="65" operator="containsText" text="ineligible">
      <formula>NOT(ISERROR(SEARCH("ineligible",H44)))</formula>
    </cfRule>
  </conditionalFormatting>
  <conditionalFormatting sqref="H46">
    <cfRule type="containsText" dxfId="38" priority="64" operator="containsText" text="eligible">
      <formula>NOT(ISERROR(SEARCH("eligible",H46)))</formula>
    </cfRule>
    <cfRule type="containsText" dxfId="37" priority="63" operator="containsText" text="ineligible">
      <formula>NOT(ISERROR(SEARCH("ineligible",H46)))</formula>
    </cfRule>
  </conditionalFormatting>
  <conditionalFormatting sqref="H49">
    <cfRule type="containsText" dxfId="36" priority="62" operator="containsText" text="eligible">
      <formula>NOT(ISERROR(SEARCH("eligible",H49)))</formula>
    </cfRule>
    <cfRule type="containsText" dxfId="35" priority="61" operator="containsText" text="ineligible">
      <formula>NOT(ISERROR(SEARCH("ineligible",H49)))</formula>
    </cfRule>
  </conditionalFormatting>
  <conditionalFormatting sqref="H53">
    <cfRule type="containsText" dxfId="34" priority="60" operator="containsText" text="eligible">
      <formula>NOT(ISERROR(SEARCH("eligible",H53)))</formula>
    </cfRule>
    <cfRule type="containsText" dxfId="33" priority="59" operator="containsText" text="ineligible">
      <formula>NOT(ISERROR(SEARCH("ineligible",H53)))</formula>
    </cfRule>
  </conditionalFormatting>
  <conditionalFormatting sqref="H56">
    <cfRule type="containsText" dxfId="32" priority="58" operator="containsText" text="eligible">
      <formula>NOT(ISERROR(SEARCH("eligible",H56)))</formula>
    </cfRule>
    <cfRule type="containsText" dxfId="31" priority="57" operator="containsText" text="ineligible">
      <formula>NOT(ISERROR(SEARCH("ineligible",H56)))</formula>
    </cfRule>
  </conditionalFormatting>
  <conditionalFormatting sqref="H58">
    <cfRule type="containsText" dxfId="30" priority="56" operator="containsText" text="eligible">
      <formula>NOT(ISERROR(SEARCH("eligible",H58)))</formula>
    </cfRule>
    <cfRule type="containsText" dxfId="29" priority="55" operator="containsText" text="ineligible">
      <formula>NOT(ISERROR(SEARCH("ineligible",H58)))</formula>
    </cfRule>
  </conditionalFormatting>
  <conditionalFormatting sqref="H60">
    <cfRule type="containsText" dxfId="28" priority="53" operator="containsText" text="ineligible">
      <formula>NOT(ISERROR(SEARCH("ineligible",H60)))</formula>
    </cfRule>
    <cfRule type="containsText" dxfId="27" priority="54" operator="containsText" text="eligible">
      <formula>NOT(ISERROR(SEARCH("eligible",H60)))</formula>
    </cfRule>
  </conditionalFormatting>
  <conditionalFormatting sqref="H62">
    <cfRule type="containsText" dxfId="26" priority="51" operator="containsText" text="ineligible">
      <formula>NOT(ISERROR(SEARCH("ineligible",H62)))</formula>
    </cfRule>
    <cfRule type="containsText" dxfId="25" priority="52" operator="containsText" text="eligible">
      <formula>NOT(ISERROR(SEARCH("eligible",H62)))</formula>
    </cfRule>
  </conditionalFormatting>
  <conditionalFormatting sqref="H64">
    <cfRule type="containsText" dxfId="24" priority="49" operator="containsText" text="ineligible">
      <formula>NOT(ISERROR(SEARCH("ineligible",H64)))</formula>
    </cfRule>
    <cfRule type="containsText" dxfId="23" priority="50" operator="containsText" text="eligible">
      <formula>NOT(ISERROR(SEARCH("eligible",H64)))</formula>
    </cfRule>
  </conditionalFormatting>
  <conditionalFormatting sqref="H66">
    <cfRule type="containsText" dxfId="22" priority="48" operator="containsText" text="eligible">
      <formula>NOT(ISERROR(SEARCH("eligible",H66)))</formula>
    </cfRule>
    <cfRule type="containsText" dxfId="21" priority="47" operator="containsText" text="ineligible">
      <formula>NOT(ISERROR(SEARCH("ineligible",H66)))</formula>
    </cfRule>
  </conditionalFormatting>
  <conditionalFormatting sqref="H69 H71 H73 H75 H77 H79 H81 H83 H85 H89">
    <cfRule type="containsText" dxfId="20" priority="6" operator="containsText" text="eligible">
      <formula>NOT(ISERROR(SEARCH("eligible",H69)))</formula>
    </cfRule>
    <cfRule type="containsText" dxfId="19" priority="5" operator="containsText" text="ineligible">
      <formula>NOT(ISERROR(SEARCH("ineligible",H69)))</formula>
    </cfRule>
  </conditionalFormatting>
  <conditionalFormatting sqref="H18:I18">
    <cfRule type="containsText" dxfId="18" priority="127" operator="containsText" text="ineligible">
      <formula>NOT(ISERROR(SEARCH("ineligible",H18)))</formula>
    </cfRule>
    <cfRule type="containsText" dxfId="17" priority="128" operator="containsText" text="eligible">
      <formula>NOT(ISERROR(SEARCH("eligible",H18)))</formula>
    </cfRule>
  </conditionalFormatting>
  <conditionalFormatting sqref="H20:I20">
    <cfRule type="containsText" dxfId="16" priority="13" operator="containsText" text="ineligible">
      <formula>NOT(ISERROR(SEARCH("ineligible",H20)))</formula>
    </cfRule>
    <cfRule type="containsText" dxfId="15" priority="14" operator="containsText" text="eligible">
      <formula>NOT(ISERROR(SEARCH("eligible",H20)))</formula>
    </cfRule>
  </conditionalFormatting>
  <conditionalFormatting sqref="H22:I22">
    <cfRule type="containsText" dxfId="14" priority="16" operator="containsText" text="eligible">
      <formula>NOT(ISERROR(SEARCH("eligible",H22)))</formula>
    </cfRule>
    <cfRule type="containsText" dxfId="13" priority="15" operator="containsText" text="ineligible">
      <formula>NOT(ISERROR(SEARCH("ineligible",H22)))</formula>
    </cfRule>
  </conditionalFormatting>
  <conditionalFormatting sqref="H24:I24">
    <cfRule type="containsText" dxfId="12" priority="12" operator="containsText" text="eligible">
      <formula>NOT(ISERROR(SEARCH("eligible",H24)))</formula>
    </cfRule>
    <cfRule type="containsText" dxfId="11" priority="11" operator="containsText" text="ineligible">
      <formula>NOT(ISERROR(SEARCH("ineligible",H24)))</formula>
    </cfRule>
  </conditionalFormatting>
  <conditionalFormatting sqref="H29:I29">
    <cfRule type="containsText" dxfId="10" priority="18" operator="containsText" text="eligible">
      <formula>NOT(ISERROR(SEARCH("eligible",H29)))</formula>
    </cfRule>
    <cfRule type="containsText" dxfId="9" priority="17" operator="containsText" text="ineligible">
      <formula>NOT(ISERROR(SEARCH("ineligible",H29)))</formula>
    </cfRule>
  </conditionalFormatting>
  <conditionalFormatting sqref="H91:I91">
    <cfRule type="containsText" dxfId="8" priority="22" operator="containsText" text="eligible">
      <formula>NOT(ISERROR(SEARCH("eligible",H91)))</formula>
    </cfRule>
    <cfRule type="containsText" dxfId="7" priority="21" operator="containsText" text="ineligible">
      <formula>NOT(ISERROR(SEARCH("ineligible",H91)))</formula>
    </cfRule>
  </conditionalFormatting>
  <conditionalFormatting sqref="H93:I93">
    <cfRule type="containsText" dxfId="6" priority="3" operator="containsText" text="ineligible">
      <formula>NOT(ISERROR(SEARCH("ineligible",H93)))</formula>
    </cfRule>
    <cfRule type="containsText" dxfId="5" priority="4" operator="containsText" text="eligible">
      <formula>NOT(ISERROR(SEARCH("eligible",H93)))</formula>
    </cfRule>
  </conditionalFormatting>
  <conditionalFormatting sqref="I3 B98">
    <cfRule type="containsText" dxfId="4" priority="136" operator="containsText" text="Ineligible">
      <formula>NOT(ISERROR(SEARCH("Ineligible",B3)))</formula>
    </cfRule>
    <cfRule type="containsText" dxfId="3" priority="138" operator="containsText" text="Please">
      <formula>NOT(ISERROR(SEARCH("Please",B3)))</formula>
    </cfRule>
    <cfRule type="containsText" dxfId="2" priority="165" operator="containsText" text="Moderate">
      <formula>NOT(ISERROR(SEARCH("Moderate",B3)))</formula>
    </cfRule>
    <cfRule type="containsText" dxfId="1" priority="166" operator="containsText" text="High">
      <formula>NOT(ISERROR(SEARCH("High",B3)))</formula>
    </cfRule>
  </conditionalFormatting>
  <conditionalFormatting sqref="I3">
    <cfRule type="containsText" dxfId="0" priority="164" operator="containsText" text="Low">
      <formula>NOT(ISERROR(SEARCH("Low",I3)))</formula>
    </cfRule>
  </conditionalFormatting>
  <dataValidations count="6">
    <dataValidation type="list" allowBlank="1" showInputMessage="1" showErrorMessage="1" sqref="G20:G21" xr:uid="{D974A1BE-A039-443F-B940-F88A364E898B}">
      <formula1>"Yes, No, Blank"</formula1>
    </dataValidation>
    <dataValidation type="list" allowBlank="1" showInputMessage="1" showErrorMessage="1" sqref="D12" xr:uid="{9EBAB1B2-D72D-4CEB-A06C-6D6D7DC9F5D1}">
      <formula1>"Nonprofit, Public Agency, For-Profit"</formula1>
    </dataValidation>
    <dataValidation type="list" allowBlank="1" showInputMessage="1" showErrorMessage="1" sqref="G56:G67 G33:G34 G36:G47 G49:G50 G53:G54 G69:G94" xr:uid="{5EF99510-D4AC-4B89-BB51-C309C3026E30}">
      <formula1>"Yes,No"</formula1>
    </dataValidation>
    <dataValidation type="list" allowBlank="1" showInputMessage="1" showErrorMessage="1" sqref="G31:G32" xr:uid="{5604BAC2-8697-4289-B4E0-FCEC10AA442F}">
      <formula1>"Not Complex, Slightly Complex, Moderately Complex, Highly Complex"</formula1>
    </dataValidation>
    <dataValidation type="list" allowBlank="1" showInputMessage="1" showErrorMessage="1" sqref="G18:G19 G22:G25" xr:uid="{BF51BA75-41C9-4D01-89E7-8E7381E5C6BC}">
      <formula1>"Yes, No"</formula1>
    </dataValidation>
    <dataValidation type="list" allowBlank="1" showInputMessage="1" showErrorMessage="1" sqref="G29:G30" xr:uid="{4086F686-5D65-44A0-8356-288C7DF06B6C}">
      <formula1>"Small, Medium, Large"</formula1>
    </dataValidation>
  </dataValidations>
  <hyperlinks>
    <hyperlink ref="M11" r:id="rId1" location="p-200.501(h)" xr:uid="{091F27DB-4D58-4E2C-A9B7-643A129CF03F}"/>
    <hyperlink ref="M16" r:id="rId2" xr:uid="{D4EAEEA0-842E-40E4-A7A0-8EC9B9A9E9CB}"/>
    <hyperlink ref="M25" r:id="rId3" xr:uid="{7C6D9C0E-01DA-4F78-AC0C-81C8EB2D0654}"/>
    <hyperlink ref="M82" r:id="rId4" display="2 CFR 200.318" xr:uid="{957F9C1D-57E2-4540-A5B3-9FE8EA7D5C87}"/>
    <hyperlink ref="M82:N82" r:id="rId5" display="2 CFR 200.318-327" xr:uid="{9AEA33AE-5F7D-4AB3-9604-1C0BD5193F29}"/>
    <hyperlink ref="M102" r:id="rId6" xr:uid="{215AF461-AC20-4CA7-B994-F455280E8729}"/>
    <hyperlink ref="M73" r:id="rId7" xr:uid="{B7335A54-C6C4-4028-B7BC-5BBD54009EE1}"/>
    <hyperlink ref="N73" r:id="rId8" xr:uid="{7C523461-4A3B-4196-BC00-99BF700EC156}"/>
    <hyperlink ref="O73:P73" r:id="rId9" display="2 CFR 200 Subpart E" xr:uid="{87D30842-D094-49B3-AF3D-A96ABBE82BB1}"/>
    <hyperlink ref="M87" r:id="rId10" location="p-200.318(c)" xr:uid="{3E41CFDF-E017-4252-87B3-B457C81EBFB1}"/>
    <hyperlink ref="M94" r:id="rId11" xr:uid="{6D1D8F08-ACDC-4EAA-8AA2-BEA7C22DF601}"/>
    <hyperlink ref="L22" r:id="rId12" xr:uid="{393EBD68-F10B-41C8-B16A-1569ABFB0BE9}"/>
    <hyperlink ref="N21" r:id="rId13" xr:uid="{4BEC5CBA-D673-4D05-A6F4-E81DE3FFE002}"/>
  </hyperlinks>
  <pageMargins left="0.7" right="0.7" top="0.75" bottom="0.75" header="0.3" footer="0.3"/>
  <pageSetup scale="82" fitToHeight="0" orientation="portrait" r:id="rId14"/>
  <drawing r:id="rId15"/>
  <legacyDrawing r:id="rId1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837D-7EC3-4B3D-A4AE-1EBEA80A4712}">
  <dimension ref="A1:D53"/>
  <sheetViews>
    <sheetView workbookViewId="0">
      <selection activeCell="D21" sqref="D21"/>
    </sheetView>
  </sheetViews>
  <sheetFormatPr defaultRowHeight="15" x14ac:dyDescent="0.25"/>
  <cols>
    <col min="2" max="2" width="37.5703125" customWidth="1"/>
    <col min="3" max="3" width="17" bestFit="1" customWidth="1"/>
    <col min="4" max="4" width="63" customWidth="1"/>
  </cols>
  <sheetData>
    <row r="1" spans="1:4" ht="15.75" x14ac:dyDescent="0.25">
      <c r="A1" s="293" t="s">
        <v>1114</v>
      </c>
    </row>
    <row r="2" spans="1:4" ht="15.75" x14ac:dyDescent="0.25">
      <c r="A2" s="380" t="s">
        <v>1115</v>
      </c>
    </row>
    <row r="3" spans="1:4" ht="15.75" x14ac:dyDescent="0.25">
      <c r="A3" s="293" t="s">
        <v>1116</v>
      </c>
    </row>
    <row r="4" spans="1:4" ht="36.75" customHeight="1" x14ac:dyDescent="0.25">
      <c r="A4" s="553" t="s">
        <v>1150</v>
      </c>
      <c r="B4" s="553"/>
      <c r="C4" s="553"/>
      <c r="D4" s="553"/>
    </row>
    <row r="5" spans="1:4" ht="15" customHeight="1" x14ac:dyDescent="0.25">
      <c r="A5" s="383"/>
      <c r="B5" s="383"/>
      <c r="C5" s="383"/>
      <c r="D5" s="383"/>
    </row>
    <row r="6" spans="1:4" ht="15.75" x14ac:dyDescent="0.25">
      <c r="A6" s="293" t="s">
        <v>1117</v>
      </c>
    </row>
    <row r="7" spans="1:4" ht="15.75" x14ac:dyDescent="0.25">
      <c r="A7" s="381" t="s">
        <v>1118</v>
      </c>
    </row>
    <row r="8" spans="1:4" ht="31.5" x14ac:dyDescent="0.25">
      <c r="A8" s="295" t="s">
        <v>761</v>
      </c>
      <c r="B8" s="295" t="s">
        <v>1119</v>
      </c>
      <c r="C8" s="295" t="s">
        <v>1120</v>
      </c>
      <c r="D8" s="295" t="s">
        <v>1121</v>
      </c>
    </row>
    <row r="9" spans="1:4" ht="31.5" x14ac:dyDescent="0.25">
      <c r="A9" s="296">
        <v>1</v>
      </c>
      <c r="B9" s="296" t="s">
        <v>1122</v>
      </c>
      <c r="C9" s="382"/>
      <c r="D9" s="296"/>
    </row>
    <row r="10" spans="1:4" ht="31.5" x14ac:dyDescent="0.25">
      <c r="A10" s="296">
        <v>2</v>
      </c>
      <c r="B10" s="296" t="s">
        <v>1124</v>
      </c>
      <c r="C10" s="382"/>
      <c r="D10" s="296"/>
    </row>
    <row r="11" spans="1:4" ht="31.5" x14ac:dyDescent="0.25">
      <c r="A11" s="296">
        <v>3</v>
      </c>
      <c r="B11" s="296" t="s">
        <v>1125</v>
      </c>
      <c r="C11" s="382"/>
      <c r="D11" s="296"/>
    </row>
    <row r="12" spans="1:4" ht="31.5" x14ac:dyDescent="0.25">
      <c r="A12" s="296">
        <v>4</v>
      </c>
      <c r="B12" s="296" t="s">
        <v>1126</v>
      </c>
      <c r="C12" s="382"/>
      <c r="D12" s="296"/>
    </row>
    <row r="13" spans="1:4" ht="31.5" x14ac:dyDescent="0.25">
      <c r="A13" s="296">
        <v>5</v>
      </c>
      <c r="B13" s="296" t="s">
        <v>1127</v>
      </c>
      <c r="C13" s="382"/>
      <c r="D13" s="296"/>
    </row>
    <row r="14" spans="1:4" ht="31.5" x14ac:dyDescent="0.25">
      <c r="A14" s="296">
        <v>6</v>
      </c>
      <c r="B14" s="296" t="s">
        <v>1128</v>
      </c>
      <c r="C14" s="382" t="s">
        <v>1123</v>
      </c>
      <c r="D14" s="296"/>
    </row>
    <row r="15" spans="1:4" ht="31.5" x14ac:dyDescent="0.25">
      <c r="A15" s="296">
        <v>7</v>
      </c>
      <c r="B15" s="296" t="s">
        <v>1129</v>
      </c>
      <c r="C15" s="382" t="s">
        <v>1123</v>
      </c>
      <c r="D15" s="296"/>
    </row>
    <row r="16" spans="1:4" ht="31.5" x14ac:dyDescent="0.25">
      <c r="A16" s="296">
        <v>8</v>
      </c>
      <c r="B16" s="296" t="s">
        <v>1130</v>
      </c>
      <c r="C16" s="382" t="s">
        <v>1123</v>
      </c>
      <c r="D16" s="296"/>
    </row>
    <row r="17" spans="1:4" ht="31.5" x14ac:dyDescent="0.25">
      <c r="A17" s="296">
        <v>9</v>
      </c>
      <c r="B17" s="296" t="s">
        <v>1131</v>
      </c>
      <c r="C17" s="382" t="s">
        <v>1123</v>
      </c>
      <c r="D17" s="296"/>
    </row>
    <row r="18" spans="1:4" ht="47.25" x14ac:dyDescent="0.25">
      <c r="A18" s="296">
        <v>10</v>
      </c>
      <c r="B18" s="296" t="s">
        <v>1132</v>
      </c>
      <c r="C18" s="382" t="s">
        <v>1123</v>
      </c>
      <c r="D18" s="296"/>
    </row>
    <row r="19" spans="1:4" ht="47.25" x14ac:dyDescent="0.25">
      <c r="A19" s="296">
        <v>11</v>
      </c>
      <c r="B19" s="296" t="s">
        <v>1133</v>
      </c>
      <c r="C19" s="382" t="s">
        <v>1123</v>
      </c>
      <c r="D19" s="296"/>
    </row>
    <row r="20" spans="1:4" ht="31.5" x14ac:dyDescent="0.25">
      <c r="A20" s="296">
        <v>12</v>
      </c>
      <c r="B20" s="296" t="s">
        <v>1134</v>
      </c>
      <c r="C20" s="382" t="s">
        <v>1123</v>
      </c>
      <c r="D20" s="296"/>
    </row>
    <row r="21" spans="1:4" ht="15.75" x14ac:dyDescent="0.25">
      <c r="A21" s="296">
        <v>13</v>
      </c>
      <c r="B21" s="296" t="s">
        <v>1135</v>
      </c>
      <c r="C21" s="382" t="s">
        <v>1123</v>
      </c>
      <c r="D21" s="296"/>
    </row>
    <row r="22" spans="1:4" ht="31.5" x14ac:dyDescent="0.25">
      <c r="A22" s="296">
        <v>14</v>
      </c>
      <c r="B22" s="296" t="s">
        <v>1136</v>
      </c>
      <c r="C22" s="382" t="s">
        <v>1123</v>
      </c>
      <c r="D22" s="296"/>
    </row>
    <row r="23" spans="1:4" ht="31.5" x14ac:dyDescent="0.25">
      <c r="A23" s="296">
        <v>15</v>
      </c>
      <c r="B23" s="296" t="s">
        <v>1137</v>
      </c>
      <c r="C23" s="382" t="s">
        <v>1123</v>
      </c>
      <c r="D23" s="296"/>
    </row>
    <row r="24" spans="1:4" ht="47.25" x14ac:dyDescent="0.25">
      <c r="A24" s="296">
        <v>16</v>
      </c>
      <c r="B24" s="296" t="s">
        <v>1138</v>
      </c>
      <c r="C24" s="382" t="s">
        <v>1123</v>
      </c>
      <c r="D24" s="296"/>
    </row>
    <row r="25" spans="1:4" ht="15.75" x14ac:dyDescent="0.25">
      <c r="A25" s="299"/>
    </row>
    <row r="26" spans="1:4" ht="15.75" x14ac:dyDescent="0.25">
      <c r="A26" s="293" t="s">
        <v>1139</v>
      </c>
    </row>
    <row r="27" spans="1:4" ht="15.75" x14ac:dyDescent="0.25">
      <c r="A27" s="295" t="s">
        <v>761</v>
      </c>
      <c r="B27" s="295" t="s">
        <v>1140</v>
      </c>
      <c r="C27" s="295" t="s">
        <v>1120</v>
      </c>
      <c r="D27" s="295" t="s">
        <v>1121</v>
      </c>
    </row>
    <row r="28" spans="1:4" ht="63" x14ac:dyDescent="0.25">
      <c r="A28" s="296">
        <v>17</v>
      </c>
      <c r="B28" s="296" t="s">
        <v>1151</v>
      </c>
      <c r="C28" s="382" t="s">
        <v>1123</v>
      </c>
      <c r="D28" s="296"/>
    </row>
    <row r="29" spans="1:4" ht="47.25" x14ac:dyDescent="0.25">
      <c r="A29" s="296">
        <v>18</v>
      </c>
      <c r="B29" s="296" t="s">
        <v>1152</v>
      </c>
      <c r="C29" s="382" t="s">
        <v>1123</v>
      </c>
      <c r="D29" s="296"/>
    </row>
    <row r="30" spans="1:4" ht="47.25" x14ac:dyDescent="0.25">
      <c r="A30" s="296">
        <v>19</v>
      </c>
      <c r="B30" s="296" t="s">
        <v>1153</v>
      </c>
      <c r="C30" s="382" t="s">
        <v>1123</v>
      </c>
      <c r="D30" s="296"/>
    </row>
    <row r="31" spans="1:4" ht="31.5" x14ac:dyDescent="0.25">
      <c r="A31" s="296">
        <v>20</v>
      </c>
      <c r="B31" s="296" t="s">
        <v>1154</v>
      </c>
      <c r="C31" s="382" t="s">
        <v>1123</v>
      </c>
      <c r="D31" s="296"/>
    </row>
    <row r="32" spans="1:4" ht="31.5" x14ac:dyDescent="0.25">
      <c r="A32" s="296">
        <v>21</v>
      </c>
      <c r="B32" s="296" t="s">
        <v>1155</v>
      </c>
      <c r="C32" s="382" t="s">
        <v>1123</v>
      </c>
      <c r="D32" s="296"/>
    </row>
    <row r="33" spans="1:4" ht="47.25" x14ac:dyDescent="0.25">
      <c r="A33" s="296">
        <v>22</v>
      </c>
      <c r="B33" s="296" t="s">
        <v>1156</v>
      </c>
      <c r="C33" s="382" t="s">
        <v>1123</v>
      </c>
      <c r="D33" s="296"/>
    </row>
    <row r="34" spans="1:4" ht="47.25" x14ac:dyDescent="0.25">
      <c r="A34" s="296">
        <v>23</v>
      </c>
      <c r="B34" s="296" t="s">
        <v>1157</v>
      </c>
      <c r="C34" s="382" t="s">
        <v>1123</v>
      </c>
      <c r="D34" s="296"/>
    </row>
    <row r="35" spans="1:4" ht="47.25" x14ac:dyDescent="0.25">
      <c r="A35" s="296">
        <v>24</v>
      </c>
      <c r="B35" s="296" t="s">
        <v>1158</v>
      </c>
      <c r="C35" s="382" t="s">
        <v>1123</v>
      </c>
      <c r="D35" s="296"/>
    </row>
    <row r="36" spans="1:4" ht="47.25" x14ac:dyDescent="0.25">
      <c r="A36" s="296">
        <v>25</v>
      </c>
      <c r="B36" s="296" t="s">
        <v>1159</v>
      </c>
      <c r="C36" s="382" t="s">
        <v>1123</v>
      </c>
      <c r="D36" s="296"/>
    </row>
    <row r="37" spans="1:4" ht="47.25" x14ac:dyDescent="0.25">
      <c r="A37" s="296">
        <v>26</v>
      </c>
      <c r="B37" s="296" t="s">
        <v>1160</v>
      </c>
      <c r="C37" s="382" t="s">
        <v>1123</v>
      </c>
      <c r="D37" s="296"/>
    </row>
    <row r="38" spans="1:4" ht="31.5" x14ac:dyDescent="0.25">
      <c r="A38" s="296">
        <v>27</v>
      </c>
      <c r="B38" s="296" t="s">
        <v>1161</v>
      </c>
      <c r="C38" s="382" t="s">
        <v>1123</v>
      </c>
      <c r="D38" s="296"/>
    </row>
    <row r="39" spans="1:4" ht="47.25" x14ac:dyDescent="0.25">
      <c r="A39" s="296">
        <v>28</v>
      </c>
      <c r="B39" s="296" t="s">
        <v>1162</v>
      </c>
      <c r="C39" s="382" t="s">
        <v>1123</v>
      </c>
      <c r="D39" s="296"/>
    </row>
    <row r="40" spans="1:4" ht="47.25" x14ac:dyDescent="0.25">
      <c r="A40" s="296">
        <v>29</v>
      </c>
      <c r="B40" s="296" t="s">
        <v>1163</v>
      </c>
      <c r="C40" s="382" t="s">
        <v>1123</v>
      </c>
      <c r="D40" s="296"/>
    </row>
    <row r="41" spans="1:4" ht="47.25" x14ac:dyDescent="0.25">
      <c r="A41" s="296">
        <v>30</v>
      </c>
      <c r="B41" s="296" t="s">
        <v>1164</v>
      </c>
      <c r="C41" s="382" t="s">
        <v>1123</v>
      </c>
      <c r="D41" s="296"/>
    </row>
    <row r="42" spans="1:4" ht="47.25" x14ac:dyDescent="0.25">
      <c r="A42" s="296">
        <v>31</v>
      </c>
      <c r="B42" s="296" t="s">
        <v>1165</v>
      </c>
      <c r="C42" s="382" t="s">
        <v>1123</v>
      </c>
      <c r="D42" s="296"/>
    </row>
    <row r="43" spans="1:4" ht="47.25" x14ac:dyDescent="0.25">
      <c r="A43" s="296">
        <v>32</v>
      </c>
      <c r="B43" s="296" t="s">
        <v>1166</v>
      </c>
      <c r="C43" s="382" t="s">
        <v>1123</v>
      </c>
      <c r="D43" s="296"/>
    </row>
    <row r="44" spans="1:4" ht="15.75" x14ac:dyDescent="0.25">
      <c r="A44" s="299"/>
    </row>
    <row r="45" spans="1:4" ht="15.75" x14ac:dyDescent="0.25">
      <c r="A45" s="293" t="s">
        <v>1141</v>
      </c>
    </row>
    <row r="46" spans="1:4" ht="15.75" x14ac:dyDescent="0.25">
      <c r="A46" s="381" t="s">
        <v>1142</v>
      </c>
    </row>
    <row r="47" spans="1:4" ht="15.75" x14ac:dyDescent="0.25">
      <c r="A47" s="295" t="s">
        <v>761</v>
      </c>
      <c r="B47" s="295" t="s">
        <v>1143</v>
      </c>
      <c r="C47" s="295" t="s">
        <v>1120</v>
      </c>
      <c r="D47" s="295" t="s">
        <v>1144</v>
      </c>
    </row>
    <row r="48" spans="1:4" ht="47.25" x14ac:dyDescent="0.25">
      <c r="A48" s="296">
        <v>33</v>
      </c>
      <c r="B48" s="296" t="s">
        <v>1145</v>
      </c>
      <c r="C48" s="382" t="s">
        <v>1123</v>
      </c>
      <c r="D48" s="296"/>
    </row>
    <row r="49" spans="1:4" ht="47.25" x14ac:dyDescent="0.25">
      <c r="A49" s="296">
        <v>34</v>
      </c>
      <c r="B49" s="296" t="s">
        <v>1146</v>
      </c>
      <c r="C49" s="382" t="s">
        <v>1123</v>
      </c>
      <c r="D49" s="296"/>
    </row>
    <row r="50" spans="1:4" ht="47.25" x14ac:dyDescent="0.25">
      <c r="A50" s="296">
        <v>35</v>
      </c>
      <c r="B50" s="296" t="s">
        <v>1147</v>
      </c>
      <c r="C50" s="382" t="s">
        <v>1123</v>
      </c>
      <c r="D50" s="296"/>
    </row>
    <row r="51" spans="1:4" ht="31.5" x14ac:dyDescent="0.25">
      <c r="A51" s="296">
        <v>36</v>
      </c>
      <c r="B51" s="296" t="s">
        <v>1148</v>
      </c>
      <c r="C51" s="382" t="s">
        <v>1123</v>
      </c>
      <c r="D51" s="296"/>
    </row>
    <row r="52" spans="1:4" ht="47.25" x14ac:dyDescent="0.25">
      <c r="A52" s="296">
        <v>37</v>
      </c>
      <c r="B52" s="296" t="s">
        <v>1149</v>
      </c>
      <c r="C52" s="382" t="s">
        <v>1123</v>
      </c>
      <c r="D52" s="296"/>
    </row>
    <row r="53" spans="1:4" ht="15.75" x14ac:dyDescent="0.25">
      <c r="A53" s="299"/>
    </row>
  </sheetData>
  <mergeCells count="1">
    <mergeCell ref="A4:D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1745" r:id="rId3" name="Check Box 1">
              <controlPr defaultSize="0" autoFill="0" autoLine="0" autoPict="0">
                <anchor moveWithCells="1">
                  <from>
                    <xdr:col>2</xdr:col>
                    <xdr:colOff>381000</xdr:colOff>
                    <xdr:row>8</xdr:row>
                    <xdr:rowOff>38100</xdr:rowOff>
                  </from>
                  <to>
                    <xdr:col>2</xdr:col>
                    <xdr:colOff>647700</xdr:colOff>
                    <xdr:row>8</xdr:row>
                    <xdr:rowOff>381000</xdr:rowOff>
                  </to>
                </anchor>
              </controlPr>
            </control>
          </mc:Choice>
        </mc:AlternateContent>
        <mc:AlternateContent xmlns:mc="http://schemas.openxmlformats.org/markup-compatibility/2006">
          <mc:Choice Requires="x14">
            <control shapeId="31753" r:id="rId4" name="Check Box 9">
              <controlPr defaultSize="0" autoFill="0" autoLine="0" autoPict="0">
                <anchor moveWithCells="1">
                  <from>
                    <xdr:col>2</xdr:col>
                    <xdr:colOff>400050</xdr:colOff>
                    <xdr:row>9</xdr:row>
                    <xdr:rowOff>28575</xdr:rowOff>
                  </from>
                  <to>
                    <xdr:col>2</xdr:col>
                    <xdr:colOff>666750</xdr:colOff>
                    <xdr:row>9</xdr:row>
                    <xdr:rowOff>381000</xdr:rowOff>
                  </to>
                </anchor>
              </controlPr>
            </control>
          </mc:Choice>
        </mc:AlternateContent>
        <mc:AlternateContent xmlns:mc="http://schemas.openxmlformats.org/markup-compatibility/2006">
          <mc:Choice Requires="x14">
            <control shapeId="31754" r:id="rId5" name="Check Box 10">
              <controlPr defaultSize="0" autoFill="0" autoLine="0" autoPict="0">
                <anchor moveWithCells="1">
                  <from>
                    <xdr:col>2</xdr:col>
                    <xdr:colOff>409575</xdr:colOff>
                    <xdr:row>11</xdr:row>
                    <xdr:rowOff>19050</xdr:rowOff>
                  </from>
                  <to>
                    <xdr:col>2</xdr:col>
                    <xdr:colOff>676275</xdr:colOff>
                    <xdr:row>11</xdr:row>
                    <xdr:rowOff>361950</xdr:rowOff>
                  </to>
                </anchor>
              </controlPr>
            </control>
          </mc:Choice>
        </mc:AlternateContent>
        <mc:AlternateContent xmlns:mc="http://schemas.openxmlformats.org/markup-compatibility/2006">
          <mc:Choice Requires="x14">
            <control shapeId="31755" r:id="rId6" name="Check Box 11">
              <controlPr defaultSize="0" autoFill="0" autoLine="0" autoPict="0">
                <anchor moveWithCells="1">
                  <from>
                    <xdr:col>2</xdr:col>
                    <xdr:colOff>419100</xdr:colOff>
                    <xdr:row>10</xdr:row>
                    <xdr:rowOff>19050</xdr:rowOff>
                  </from>
                  <to>
                    <xdr:col>2</xdr:col>
                    <xdr:colOff>685800</xdr:colOff>
                    <xdr:row>10</xdr:row>
                    <xdr:rowOff>361950</xdr:rowOff>
                  </to>
                </anchor>
              </controlPr>
            </control>
          </mc:Choice>
        </mc:AlternateContent>
        <mc:AlternateContent xmlns:mc="http://schemas.openxmlformats.org/markup-compatibility/2006">
          <mc:Choice Requires="x14">
            <control shapeId="31759" r:id="rId7" name="Check Box 15">
              <controlPr defaultSize="0" autoFill="0" autoLine="0" autoPict="0">
                <anchor moveWithCells="1">
                  <from>
                    <xdr:col>2</xdr:col>
                    <xdr:colOff>447675</xdr:colOff>
                    <xdr:row>12</xdr:row>
                    <xdr:rowOff>0</xdr:rowOff>
                  </from>
                  <to>
                    <xdr:col>2</xdr:col>
                    <xdr:colOff>714375</xdr:colOff>
                    <xdr:row>12</xdr:row>
                    <xdr:rowOff>352425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21BE-0256-4937-BB25-5A6691112A43}">
  <dimension ref="A1:Q35"/>
  <sheetViews>
    <sheetView workbookViewId="0">
      <selection activeCell="J5" sqref="J5:N5"/>
    </sheetView>
  </sheetViews>
  <sheetFormatPr defaultRowHeight="15" x14ac:dyDescent="0.25"/>
  <cols>
    <col min="1" max="1" width="4.85546875" style="257" customWidth="1"/>
    <col min="2" max="4" width="18.7109375" style="256" customWidth="1"/>
    <col min="5" max="5" width="20.28515625" style="252" customWidth="1"/>
    <col min="6" max="6" width="17.28515625" style="254" customWidth="1"/>
    <col min="7" max="7" width="20.28515625" style="252" customWidth="1"/>
    <col min="8" max="8" width="18.140625" style="255" customWidth="1"/>
    <col min="9" max="11" width="18.140625" style="252" customWidth="1"/>
    <col min="12" max="12" width="28.140625" style="252" customWidth="1"/>
    <col min="13" max="14" width="20.85546875" style="252" customWidth="1"/>
    <col min="15" max="16" width="17.28515625" style="254" customWidth="1"/>
    <col min="17" max="17" width="28.140625" style="253" customWidth="1"/>
  </cols>
  <sheetData>
    <row r="1" spans="1:17" x14ac:dyDescent="0.25">
      <c r="A1"/>
      <c r="B1" s="7" t="s">
        <v>794</v>
      </c>
      <c r="C1" s="7"/>
      <c r="D1"/>
      <c r="E1"/>
      <c r="F1"/>
      <c r="G1"/>
      <c r="H1"/>
      <c r="I1"/>
      <c r="J1"/>
      <c r="K1"/>
      <c r="L1"/>
      <c r="M1"/>
      <c r="N1"/>
      <c r="O1"/>
      <c r="P1"/>
      <c r="Q1"/>
    </row>
    <row r="2" spans="1:17" x14ac:dyDescent="0.25">
      <c r="A2"/>
      <c r="B2"/>
      <c r="C2"/>
      <c r="D2"/>
      <c r="E2"/>
      <c r="F2"/>
      <c r="G2"/>
      <c r="H2"/>
      <c r="I2"/>
      <c r="J2"/>
      <c r="K2"/>
      <c r="L2"/>
      <c r="M2"/>
      <c r="N2"/>
      <c r="O2"/>
      <c r="P2"/>
      <c r="Q2"/>
    </row>
    <row r="3" spans="1:17" x14ac:dyDescent="0.25">
      <c r="A3"/>
      <c r="B3"/>
      <c r="C3"/>
      <c r="D3"/>
      <c r="E3" s="40"/>
      <c r="F3"/>
      <c r="G3" s="40"/>
      <c r="H3"/>
      <c r="I3" s="17"/>
      <c r="J3" s="17"/>
      <c r="K3" s="17"/>
      <c r="L3" s="17"/>
      <c r="M3" s="17"/>
      <c r="N3" s="17"/>
      <c r="O3"/>
      <c r="P3"/>
      <c r="Q3"/>
    </row>
    <row r="4" spans="1:17" ht="15.75" thickBot="1" x14ac:dyDescent="0.3">
      <c r="A4"/>
      <c r="B4"/>
      <c r="C4"/>
      <c r="D4"/>
      <c r="E4" s="40"/>
      <c r="F4"/>
      <c r="G4" s="40"/>
      <c r="H4"/>
      <c r="I4" s="17"/>
      <c r="J4" s="17"/>
      <c r="K4" s="17"/>
      <c r="L4" s="17"/>
      <c r="M4" s="17"/>
      <c r="N4" s="17"/>
      <c r="O4"/>
      <c r="P4"/>
      <c r="Q4"/>
    </row>
    <row r="5" spans="1:17" ht="63" customHeight="1" thickBot="1" x14ac:dyDescent="0.3">
      <c r="A5" s="268"/>
      <c r="B5" s="289" t="s">
        <v>792</v>
      </c>
      <c r="C5" s="288" t="s">
        <v>203</v>
      </c>
      <c r="D5" s="288" t="s">
        <v>1</v>
      </c>
      <c r="E5" s="285" t="s">
        <v>791</v>
      </c>
      <c r="F5" s="286" t="s">
        <v>788</v>
      </c>
      <c r="G5" s="285" t="s">
        <v>795</v>
      </c>
      <c r="H5" s="287" t="s">
        <v>790</v>
      </c>
      <c r="I5" s="285" t="s">
        <v>789</v>
      </c>
      <c r="J5" s="285" t="s">
        <v>801</v>
      </c>
      <c r="K5" s="285" t="s">
        <v>802</v>
      </c>
      <c r="L5" s="285" t="s">
        <v>803</v>
      </c>
      <c r="M5" s="285" t="s">
        <v>804</v>
      </c>
      <c r="N5" s="285"/>
      <c r="O5" s="284" t="s">
        <v>179</v>
      </c>
      <c r="P5" s="284" t="s">
        <v>793</v>
      </c>
      <c r="Q5" s="284" t="s">
        <v>127</v>
      </c>
    </row>
    <row r="6" spans="1:17" ht="15.75" thickBot="1" x14ac:dyDescent="0.3">
      <c r="A6" s="257">
        <v>1</v>
      </c>
      <c r="B6" s="269"/>
      <c r="C6" s="269"/>
      <c r="D6" s="269"/>
      <c r="E6" s="272"/>
      <c r="F6" s="260"/>
      <c r="G6" s="272" t="s">
        <v>796</v>
      </c>
      <c r="H6" s="261"/>
      <c r="I6" s="261"/>
      <c r="J6" s="261"/>
      <c r="K6" s="261"/>
      <c r="L6" s="261"/>
      <c r="M6" s="261"/>
      <c r="N6" s="261"/>
      <c r="O6" s="260"/>
      <c r="P6" s="260"/>
      <c r="Q6" s="259"/>
    </row>
    <row r="7" spans="1:17" ht="15.75" thickBot="1" x14ac:dyDescent="0.3">
      <c r="A7" s="282">
        <v>2</v>
      </c>
      <c r="B7" s="269"/>
      <c r="C7" s="269"/>
      <c r="D7" s="269"/>
      <c r="E7" s="266"/>
      <c r="F7" s="260"/>
      <c r="G7" s="266" t="s">
        <v>797</v>
      </c>
      <c r="H7" s="261"/>
      <c r="I7" s="261"/>
      <c r="J7" s="261"/>
      <c r="K7" s="261"/>
      <c r="L7" s="261"/>
      <c r="M7" s="261"/>
      <c r="N7" s="261"/>
      <c r="O7" s="260"/>
      <c r="P7" s="260"/>
      <c r="Q7" s="283"/>
    </row>
    <row r="8" spans="1:17" ht="15.75" thickBot="1" x14ac:dyDescent="0.3">
      <c r="A8" s="282">
        <v>3</v>
      </c>
      <c r="B8" s="269"/>
      <c r="C8" s="269"/>
      <c r="D8" s="269"/>
      <c r="E8" s="266"/>
      <c r="F8" s="260"/>
      <c r="G8" s="266"/>
      <c r="H8" s="261"/>
      <c r="I8" s="261"/>
      <c r="J8" s="261"/>
      <c r="K8" s="261"/>
      <c r="L8" s="261"/>
      <c r="M8" s="261"/>
      <c r="N8" s="261"/>
      <c r="O8" s="260"/>
      <c r="P8" s="260"/>
      <c r="Q8" s="270"/>
    </row>
    <row r="9" spans="1:17" ht="15.75" thickBot="1" x14ac:dyDescent="0.3">
      <c r="A9" s="282">
        <v>4</v>
      </c>
      <c r="B9" s="269"/>
      <c r="C9" s="269"/>
      <c r="D9" s="269"/>
      <c r="E9" s="266"/>
      <c r="F9" s="260"/>
      <c r="G9" s="266"/>
      <c r="H9" s="261"/>
      <c r="I9" s="261"/>
      <c r="J9" s="261"/>
      <c r="K9" s="261"/>
      <c r="L9" s="261"/>
      <c r="M9" s="261"/>
      <c r="N9" s="261"/>
      <c r="O9" s="260"/>
      <c r="P9" s="260"/>
      <c r="Q9" s="270"/>
    </row>
    <row r="10" spans="1:17" ht="15.75" thickBot="1" x14ac:dyDescent="0.3">
      <c r="A10" s="282">
        <v>5</v>
      </c>
      <c r="B10" s="269"/>
      <c r="C10" s="269"/>
      <c r="D10" s="269"/>
      <c r="E10" s="266"/>
      <c r="F10" s="260"/>
      <c r="G10" s="266"/>
      <c r="H10" s="261"/>
      <c r="I10" s="261"/>
      <c r="J10" s="261"/>
      <c r="K10" s="261"/>
      <c r="L10" s="261"/>
      <c r="M10" s="261"/>
      <c r="N10" s="261"/>
      <c r="O10" s="260"/>
      <c r="P10" s="260"/>
      <c r="Q10" s="270"/>
    </row>
    <row r="11" spans="1:17" ht="15.75" thickBot="1" x14ac:dyDescent="0.3">
      <c r="A11" s="282">
        <v>6</v>
      </c>
      <c r="B11" s="269"/>
      <c r="C11" s="269"/>
      <c r="D11" s="269"/>
      <c r="E11" s="266"/>
      <c r="F11" s="260"/>
      <c r="G11" s="266"/>
      <c r="H11" s="261"/>
      <c r="I11" s="261"/>
      <c r="J11" s="261"/>
      <c r="K11" s="261"/>
      <c r="L11" s="261"/>
      <c r="M11" s="261"/>
      <c r="N11" s="261"/>
      <c r="O11" s="260"/>
      <c r="P11" s="260"/>
      <c r="Q11" s="270"/>
    </row>
    <row r="12" spans="1:17" ht="15.75" thickBot="1" x14ac:dyDescent="0.3">
      <c r="A12" s="282">
        <v>7</v>
      </c>
      <c r="B12" s="281"/>
      <c r="C12" s="281"/>
      <c r="D12" s="281"/>
      <c r="E12" s="280"/>
      <c r="F12" s="278"/>
      <c r="G12" s="280"/>
      <c r="H12" s="279"/>
      <c r="I12" s="279"/>
      <c r="J12" s="279"/>
      <c r="K12" s="279"/>
      <c r="L12" s="279"/>
      <c r="M12" s="279"/>
      <c r="N12" s="279"/>
      <c r="O12" s="278"/>
      <c r="P12" s="278"/>
      <c r="Q12" s="277"/>
    </row>
    <row r="13" spans="1:17" ht="15.75" thickBot="1" x14ac:dyDescent="0.3">
      <c r="A13" s="268">
        <v>8</v>
      </c>
      <c r="B13" s="269"/>
      <c r="C13" s="269"/>
      <c r="D13" s="269"/>
      <c r="E13" s="266"/>
      <c r="F13" s="260"/>
      <c r="G13" s="266"/>
      <c r="H13" s="261"/>
      <c r="I13" s="261"/>
      <c r="J13" s="261"/>
      <c r="K13" s="261"/>
      <c r="L13" s="261"/>
      <c r="M13" s="261"/>
      <c r="N13" s="261"/>
      <c r="O13" s="260"/>
      <c r="P13" s="260"/>
      <c r="Q13" s="270"/>
    </row>
    <row r="14" spans="1:17" ht="15.75" thickBot="1" x14ac:dyDescent="0.3">
      <c r="A14" s="271">
        <v>9</v>
      </c>
      <c r="B14" s="267"/>
      <c r="C14" s="267"/>
      <c r="D14" s="267"/>
      <c r="E14" s="266"/>
      <c r="F14" s="260"/>
      <c r="G14" s="266"/>
      <c r="H14" s="261"/>
      <c r="I14" s="261"/>
      <c r="J14" s="261"/>
      <c r="K14" s="261"/>
      <c r="L14" s="261"/>
      <c r="M14" s="261"/>
      <c r="N14" s="261"/>
      <c r="O14" s="260"/>
      <c r="P14" s="260"/>
      <c r="Q14" s="270"/>
    </row>
    <row r="15" spans="1:17" ht="15.75" thickBot="1" x14ac:dyDescent="0.3">
      <c r="A15" s="271">
        <v>10</v>
      </c>
      <c r="B15" s="275"/>
      <c r="C15" s="275"/>
      <c r="D15" s="275"/>
      <c r="E15" s="266"/>
      <c r="F15" s="260"/>
      <c r="G15" s="266"/>
      <c r="H15" s="261"/>
      <c r="I15" s="261"/>
      <c r="J15" s="261"/>
      <c r="K15" s="261"/>
      <c r="L15" s="261"/>
      <c r="M15" s="261"/>
      <c r="N15" s="261"/>
      <c r="O15" s="260"/>
      <c r="P15" s="260"/>
      <c r="Q15" s="270"/>
    </row>
    <row r="16" spans="1:17" ht="15.75" thickBot="1" x14ac:dyDescent="0.3">
      <c r="A16" s="271">
        <v>11</v>
      </c>
      <c r="B16" s="267"/>
      <c r="C16" s="267"/>
      <c r="D16" s="267"/>
      <c r="E16" s="266"/>
      <c r="F16" s="260"/>
      <c r="G16" s="266"/>
      <c r="H16" s="261"/>
      <c r="I16" s="261"/>
      <c r="J16" s="261"/>
      <c r="K16" s="261"/>
      <c r="L16" s="261"/>
      <c r="M16" s="261"/>
      <c r="N16" s="261"/>
      <c r="O16" s="260"/>
      <c r="P16" s="260"/>
      <c r="Q16" s="274"/>
    </row>
    <row r="17" spans="1:17" ht="15.75" thickBot="1" x14ac:dyDescent="0.3">
      <c r="A17" s="271">
        <v>12</v>
      </c>
      <c r="B17" s="267"/>
      <c r="C17" s="267"/>
      <c r="D17" s="267"/>
      <c r="E17" s="266"/>
      <c r="F17" s="260"/>
      <c r="G17" s="266"/>
      <c r="H17" s="261"/>
      <c r="I17" s="261"/>
      <c r="J17" s="261"/>
      <c r="K17" s="261"/>
      <c r="L17" s="261"/>
      <c r="M17" s="261"/>
      <c r="N17" s="261"/>
      <c r="O17" s="260"/>
      <c r="P17" s="260"/>
      <c r="Q17" s="274"/>
    </row>
    <row r="18" spans="1:17" ht="15.75" thickBot="1" x14ac:dyDescent="0.3">
      <c r="A18" s="271">
        <v>13</v>
      </c>
      <c r="B18" s="269"/>
      <c r="C18" s="269"/>
      <c r="D18" s="269"/>
      <c r="E18" s="266"/>
      <c r="F18" s="260"/>
      <c r="G18" s="266"/>
      <c r="H18" s="261"/>
      <c r="I18" s="261"/>
      <c r="J18" s="261"/>
      <c r="K18" s="261"/>
      <c r="L18" s="261"/>
      <c r="M18" s="261"/>
      <c r="N18" s="261"/>
      <c r="O18" s="260"/>
      <c r="P18" s="260"/>
      <c r="Q18" s="270"/>
    </row>
    <row r="19" spans="1:17" ht="15.75" thickBot="1" x14ac:dyDescent="0.3">
      <c r="A19" s="271">
        <v>14</v>
      </c>
      <c r="B19" s="269"/>
      <c r="C19" s="269"/>
      <c r="D19" s="269"/>
      <c r="E19" s="266"/>
      <c r="F19" s="260"/>
      <c r="G19" s="266"/>
      <c r="H19" s="261"/>
      <c r="I19" s="261"/>
      <c r="J19" s="261"/>
      <c r="K19" s="261"/>
      <c r="L19" s="261"/>
      <c r="M19" s="261"/>
      <c r="N19" s="261"/>
      <c r="O19" s="260"/>
      <c r="P19" s="260"/>
      <c r="Q19" s="270"/>
    </row>
    <row r="20" spans="1:17" ht="15.75" thickBot="1" x14ac:dyDescent="0.3">
      <c r="A20" s="271">
        <v>15</v>
      </c>
      <c r="B20" s="269"/>
      <c r="C20" s="269"/>
      <c r="D20" s="269"/>
      <c r="E20" s="266"/>
      <c r="F20" s="260"/>
      <c r="G20" s="266"/>
      <c r="H20" s="261"/>
      <c r="I20" s="261"/>
      <c r="J20" s="261"/>
      <c r="K20" s="261"/>
      <c r="L20" s="261"/>
      <c r="M20" s="261"/>
      <c r="N20" s="261"/>
      <c r="O20" s="260"/>
      <c r="P20" s="260"/>
      <c r="Q20" s="270"/>
    </row>
    <row r="21" spans="1:17" ht="15.75" thickBot="1" x14ac:dyDescent="0.3">
      <c r="A21" s="271">
        <v>16</v>
      </c>
      <c r="B21" s="275"/>
      <c r="C21" s="275"/>
      <c r="D21" s="275"/>
      <c r="E21" s="276"/>
      <c r="F21" s="260"/>
      <c r="G21" s="276"/>
      <c r="H21" s="261"/>
      <c r="I21" s="261"/>
      <c r="J21" s="261"/>
      <c r="K21" s="261"/>
      <c r="L21" s="261"/>
      <c r="M21" s="261"/>
      <c r="N21" s="261"/>
      <c r="O21" s="260"/>
      <c r="P21" s="260"/>
      <c r="Q21" s="259"/>
    </row>
    <row r="22" spans="1:17" ht="15.75" thickBot="1" x14ac:dyDescent="0.3">
      <c r="A22" s="271">
        <v>17</v>
      </c>
      <c r="B22" s="275"/>
      <c r="C22" s="275"/>
      <c r="D22" s="275"/>
      <c r="E22" s="266"/>
      <c r="F22" s="260"/>
      <c r="G22" s="266"/>
      <c r="H22" s="261"/>
      <c r="I22" s="261"/>
      <c r="J22" s="261"/>
      <c r="K22" s="261"/>
      <c r="L22" s="261"/>
      <c r="M22" s="261"/>
      <c r="N22" s="261"/>
      <c r="O22" s="260"/>
      <c r="P22" s="260"/>
      <c r="Q22" s="270"/>
    </row>
    <row r="23" spans="1:17" ht="15.75" thickBot="1" x14ac:dyDescent="0.3">
      <c r="A23" s="271">
        <v>18</v>
      </c>
      <c r="B23" s="267"/>
      <c r="C23" s="267"/>
      <c r="D23" s="267"/>
      <c r="E23" s="266"/>
      <c r="F23" s="260"/>
      <c r="G23" s="266"/>
      <c r="H23" s="261"/>
      <c r="I23" s="261"/>
      <c r="J23" s="261"/>
      <c r="K23" s="261"/>
      <c r="L23" s="261"/>
      <c r="M23" s="261"/>
      <c r="N23" s="261"/>
      <c r="O23" s="260"/>
      <c r="P23" s="260"/>
      <c r="Q23" s="270"/>
    </row>
    <row r="24" spans="1:17" ht="15.75" thickBot="1" x14ac:dyDescent="0.3">
      <c r="A24" s="271">
        <v>19</v>
      </c>
      <c r="B24" s="275"/>
      <c r="C24" s="275"/>
      <c r="D24" s="275"/>
      <c r="E24" s="266"/>
      <c r="F24" s="260"/>
      <c r="G24" s="266"/>
      <c r="H24" s="261"/>
      <c r="I24" s="261"/>
      <c r="J24" s="261"/>
      <c r="K24" s="261"/>
      <c r="L24" s="261"/>
      <c r="M24" s="261"/>
      <c r="N24" s="261"/>
      <c r="O24" s="260"/>
      <c r="P24" s="260"/>
      <c r="Q24" s="270"/>
    </row>
    <row r="25" spans="1:17" ht="15.75" thickBot="1" x14ac:dyDescent="0.3">
      <c r="A25" s="271">
        <v>20</v>
      </c>
      <c r="B25" s="267"/>
      <c r="C25" s="267"/>
      <c r="D25" s="267"/>
      <c r="E25" s="266"/>
      <c r="F25" s="260"/>
      <c r="G25" s="266"/>
      <c r="H25" s="261"/>
      <c r="I25" s="261"/>
      <c r="J25" s="261"/>
      <c r="K25" s="261"/>
      <c r="L25" s="261"/>
      <c r="M25" s="261"/>
      <c r="N25" s="261"/>
      <c r="O25" s="260"/>
      <c r="P25" s="260"/>
      <c r="Q25" s="274"/>
    </row>
    <row r="26" spans="1:17" ht="15.75" thickBot="1" x14ac:dyDescent="0.3">
      <c r="A26" s="271">
        <v>21</v>
      </c>
      <c r="B26" s="267"/>
      <c r="C26" s="267"/>
      <c r="D26" s="267"/>
      <c r="E26" s="266"/>
      <c r="F26" s="260"/>
      <c r="G26" s="266"/>
      <c r="H26" s="261"/>
      <c r="I26" s="261"/>
      <c r="J26" s="261"/>
      <c r="K26" s="261"/>
      <c r="L26" s="261"/>
      <c r="M26" s="261"/>
      <c r="N26" s="261"/>
      <c r="O26" s="260"/>
      <c r="P26" s="260"/>
      <c r="Q26" s="274"/>
    </row>
    <row r="27" spans="1:17" ht="15.75" thickBot="1" x14ac:dyDescent="0.3">
      <c r="A27" s="271">
        <v>22</v>
      </c>
      <c r="B27" s="267"/>
      <c r="C27" s="267"/>
      <c r="D27" s="267"/>
      <c r="E27" s="266"/>
      <c r="F27" s="260"/>
      <c r="G27" s="266"/>
      <c r="H27" s="261"/>
      <c r="I27" s="261"/>
      <c r="J27" s="261"/>
      <c r="K27" s="261"/>
      <c r="L27" s="261"/>
      <c r="M27" s="261"/>
      <c r="N27" s="261"/>
      <c r="O27" s="260"/>
      <c r="P27" s="260"/>
      <c r="Q27" s="270"/>
    </row>
    <row r="28" spans="1:17" ht="15.75" thickBot="1" x14ac:dyDescent="0.3">
      <c r="A28" s="271">
        <v>23</v>
      </c>
      <c r="B28" s="267"/>
      <c r="C28" s="267"/>
      <c r="D28" s="267"/>
      <c r="E28" s="266"/>
      <c r="F28" s="260"/>
      <c r="G28" s="266"/>
      <c r="H28" s="261"/>
      <c r="I28" s="261"/>
      <c r="J28" s="261"/>
      <c r="K28" s="261"/>
      <c r="L28" s="261"/>
      <c r="M28" s="261"/>
      <c r="N28" s="261"/>
      <c r="O28" s="260"/>
      <c r="P28" s="260"/>
      <c r="Q28" s="274"/>
    </row>
    <row r="29" spans="1:17" ht="15.75" thickBot="1" x14ac:dyDescent="0.3">
      <c r="A29" s="271">
        <v>24</v>
      </c>
      <c r="B29" s="267"/>
      <c r="C29" s="267"/>
      <c r="D29" s="267"/>
      <c r="E29" s="266"/>
      <c r="F29" s="260"/>
      <c r="G29" s="266"/>
      <c r="H29" s="264"/>
      <c r="I29" s="261"/>
      <c r="J29" s="261"/>
      <c r="K29" s="261"/>
      <c r="L29" s="261"/>
      <c r="M29" s="261"/>
      <c r="N29" s="261"/>
      <c r="O29" s="260"/>
      <c r="P29" s="260"/>
      <c r="Q29" s="274"/>
    </row>
    <row r="30" spans="1:17" ht="15.75" thickBot="1" x14ac:dyDescent="0.3">
      <c r="A30" s="271">
        <v>25</v>
      </c>
      <c r="B30" s="273"/>
      <c r="C30" s="273"/>
      <c r="D30" s="273"/>
      <c r="E30" s="272"/>
      <c r="F30" s="260"/>
      <c r="G30" s="272"/>
      <c r="H30" s="264"/>
      <c r="I30" s="261"/>
      <c r="J30" s="261"/>
      <c r="K30" s="261"/>
      <c r="L30" s="261"/>
      <c r="M30" s="261"/>
      <c r="N30" s="261"/>
      <c r="O30" s="260"/>
      <c r="P30" s="260"/>
      <c r="Q30" s="270"/>
    </row>
    <row r="31" spans="1:17" ht="15.75" thickBot="1" x14ac:dyDescent="0.3">
      <c r="A31" s="271">
        <v>26</v>
      </c>
      <c r="B31" s="269"/>
      <c r="C31" s="269"/>
      <c r="D31" s="269"/>
      <c r="E31" s="266"/>
      <c r="F31" s="260"/>
      <c r="G31" s="266"/>
      <c r="H31" s="264"/>
      <c r="I31" s="261"/>
      <c r="J31" s="261"/>
      <c r="K31" s="261"/>
      <c r="L31" s="261"/>
      <c r="M31" s="261"/>
      <c r="N31" s="261"/>
      <c r="O31" s="260"/>
      <c r="P31" s="260"/>
      <c r="Q31" s="270"/>
    </row>
    <row r="32" spans="1:17" ht="15.75" thickBot="1" x14ac:dyDescent="0.3">
      <c r="A32" s="268">
        <v>27</v>
      </c>
      <c r="B32" s="269"/>
      <c r="C32" s="269"/>
      <c r="D32" s="269"/>
      <c r="E32" s="266"/>
      <c r="F32" s="260"/>
      <c r="G32" s="266"/>
      <c r="H32" s="264"/>
      <c r="I32" s="261"/>
      <c r="J32" s="261"/>
      <c r="K32" s="261"/>
      <c r="L32" s="261"/>
      <c r="M32" s="261"/>
      <c r="N32" s="261"/>
      <c r="O32" s="260"/>
      <c r="P32" s="260"/>
      <c r="Q32" s="259"/>
    </row>
    <row r="33" spans="1:17" ht="15.75" thickBot="1" x14ac:dyDescent="0.3">
      <c r="A33" s="268">
        <v>28</v>
      </c>
      <c r="B33" s="267"/>
      <c r="C33" s="267"/>
      <c r="D33" s="267"/>
      <c r="E33" s="266"/>
      <c r="F33" s="260"/>
      <c r="G33" s="266"/>
      <c r="H33" s="264"/>
      <c r="I33" s="261"/>
      <c r="J33" s="261"/>
      <c r="K33" s="261"/>
      <c r="L33" s="261"/>
      <c r="M33" s="261"/>
      <c r="N33" s="261"/>
      <c r="O33" s="260"/>
      <c r="P33" s="260"/>
      <c r="Q33" s="259"/>
    </row>
    <row r="34" spans="1:17" ht="15.75" thickBot="1" x14ac:dyDescent="0.3">
      <c r="A34" s="265">
        <v>29</v>
      </c>
      <c r="B34" s="262"/>
      <c r="C34" s="262"/>
      <c r="D34" s="262"/>
      <c r="E34" s="258"/>
      <c r="F34" s="260"/>
      <c r="G34" s="258"/>
      <c r="H34" s="264"/>
      <c r="I34" s="258"/>
      <c r="J34" s="258"/>
      <c r="K34" s="258"/>
      <c r="L34" s="258"/>
      <c r="M34" s="258"/>
      <c r="N34" s="258"/>
      <c r="O34" s="260"/>
      <c r="P34" s="260"/>
      <c r="Q34" s="259"/>
    </row>
    <row r="35" spans="1:17" ht="16.5" thickTop="1" thickBot="1" x14ac:dyDescent="0.3">
      <c r="A35" s="263">
        <v>30</v>
      </c>
      <c r="B35" s="262"/>
      <c r="C35" s="262"/>
      <c r="D35" s="262"/>
      <c r="E35" s="258"/>
      <c r="F35" s="260"/>
      <c r="G35" s="258"/>
      <c r="H35" s="261"/>
      <c r="I35" s="258"/>
      <c r="J35" s="258"/>
      <c r="K35" s="258"/>
      <c r="L35" s="258"/>
      <c r="M35" s="258"/>
      <c r="N35" s="258"/>
      <c r="O35" s="260"/>
      <c r="P35" s="260"/>
      <c r="Q35" s="25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6B6A4-4782-44F3-9E9A-41B6A2478555}">
  <dimension ref="A1:T111"/>
  <sheetViews>
    <sheetView zoomScaleNormal="100" workbookViewId="0">
      <selection activeCell="P17" sqref="P17"/>
    </sheetView>
  </sheetViews>
  <sheetFormatPr defaultRowHeight="15" x14ac:dyDescent="0.25"/>
  <cols>
    <col min="1" max="1" width="14.85546875" customWidth="1"/>
    <col min="4" max="4" width="7.42578125" customWidth="1"/>
    <col min="5" max="5" width="8" customWidth="1"/>
    <col min="8" max="8" width="7.140625" customWidth="1"/>
    <col min="9" max="9" width="7.85546875" customWidth="1"/>
    <col min="13" max="13" width="9.140625" customWidth="1"/>
  </cols>
  <sheetData>
    <row r="1" spans="1:14" ht="15.75" x14ac:dyDescent="0.25">
      <c r="A1" s="319" t="s">
        <v>329</v>
      </c>
      <c r="B1" s="320"/>
      <c r="C1" s="554"/>
      <c r="D1" s="554"/>
      <c r="E1" s="554"/>
      <c r="F1" s="554"/>
    </row>
    <row r="2" spans="1:14" ht="15.75" x14ac:dyDescent="0.25">
      <c r="A2" s="319" t="s">
        <v>980</v>
      </c>
      <c r="B2" s="320"/>
      <c r="C2" s="555"/>
      <c r="D2" s="555"/>
      <c r="E2" s="555"/>
      <c r="F2" s="555"/>
    </row>
    <row r="3" spans="1:14" ht="15.75" x14ac:dyDescent="0.25">
      <c r="A3" s="319" t="s">
        <v>887</v>
      </c>
      <c r="B3" s="320"/>
      <c r="C3" s="555"/>
      <c r="D3" s="555"/>
      <c r="E3" s="555"/>
      <c r="F3" s="555"/>
    </row>
    <row r="4" spans="1:14" ht="5.0999999999999996" customHeight="1" x14ac:dyDescent="0.25">
      <c r="A4" s="7"/>
    </row>
    <row r="5" spans="1:14" x14ac:dyDescent="0.25">
      <c r="A5" s="556" t="s">
        <v>888</v>
      </c>
      <c r="B5" s="556"/>
      <c r="C5" s="556"/>
      <c r="D5" s="556"/>
      <c r="E5" s="556"/>
      <c r="F5" s="556"/>
      <c r="G5" s="556"/>
      <c r="H5" s="556"/>
      <c r="I5" s="556"/>
      <c r="J5" s="556"/>
      <c r="K5" s="556"/>
      <c r="L5" s="556"/>
      <c r="M5" s="556"/>
    </row>
    <row r="6" spans="1:14" ht="15" customHeight="1" x14ac:dyDescent="0.25">
      <c r="A6" s="557" t="s">
        <v>889</v>
      </c>
      <c r="B6" s="557"/>
      <c r="C6" s="557"/>
      <c r="D6" s="557"/>
      <c r="E6" s="557"/>
      <c r="F6" s="557"/>
      <c r="G6" s="557"/>
      <c r="H6" s="557"/>
      <c r="I6" s="557"/>
      <c r="J6" s="557"/>
      <c r="K6" s="557"/>
      <c r="L6" s="557"/>
      <c r="M6" s="557"/>
      <c r="N6" s="557"/>
    </row>
    <row r="7" spans="1:14" x14ac:dyDescent="0.25">
      <c r="A7" s="557"/>
      <c r="B7" s="557"/>
      <c r="C7" s="557"/>
      <c r="D7" s="557"/>
      <c r="E7" s="557"/>
      <c r="F7" s="557"/>
      <c r="G7" s="557"/>
      <c r="H7" s="557"/>
      <c r="I7" s="557"/>
      <c r="J7" s="557"/>
      <c r="K7" s="557"/>
      <c r="L7" s="557"/>
      <c r="M7" s="557"/>
      <c r="N7" s="557"/>
    </row>
    <row r="8" spans="1:14" x14ac:dyDescent="0.25">
      <c r="A8" s="557"/>
      <c r="B8" s="557"/>
      <c r="C8" s="557"/>
      <c r="D8" s="557"/>
      <c r="E8" s="557"/>
      <c r="F8" s="557"/>
      <c r="G8" s="557"/>
      <c r="H8" s="557"/>
      <c r="I8" s="557"/>
      <c r="J8" s="557"/>
      <c r="K8" s="557"/>
      <c r="L8" s="557"/>
      <c r="M8" s="557"/>
      <c r="N8" s="557"/>
    </row>
    <row r="9" spans="1:14" x14ac:dyDescent="0.25">
      <c r="A9" s="557"/>
      <c r="B9" s="557"/>
      <c r="C9" s="557"/>
      <c r="D9" s="557"/>
      <c r="E9" s="557"/>
      <c r="F9" s="557"/>
      <c r="G9" s="557"/>
      <c r="H9" s="557"/>
      <c r="I9" s="557"/>
      <c r="J9" s="557"/>
      <c r="K9" s="557"/>
      <c r="L9" s="557"/>
      <c r="M9" s="557"/>
      <c r="N9" s="557"/>
    </row>
    <row r="10" spans="1:14" ht="15.75" thickBot="1" x14ac:dyDescent="0.3">
      <c r="A10" s="321"/>
      <c r="B10" s="321"/>
      <c r="C10" s="321"/>
      <c r="D10" s="321"/>
      <c r="E10" s="321"/>
      <c r="F10" s="321"/>
      <c r="G10" s="321"/>
      <c r="H10" s="321"/>
      <c r="I10" s="321"/>
      <c r="J10" s="321"/>
      <c r="K10" s="321"/>
      <c r="L10" s="321"/>
      <c r="M10" s="321"/>
    </row>
    <row r="11" spans="1:14" ht="18.75" customHeight="1" x14ac:dyDescent="0.25">
      <c r="A11" s="558" t="s">
        <v>890</v>
      </c>
      <c r="B11" s="559"/>
      <c r="C11" s="559"/>
      <c r="D11" s="559"/>
      <c r="E11" s="559"/>
      <c r="F11" s="559"/>
      <c r="G11" s="559"/>
      <c r="H11" s="559"/>
      <c r="I11" s="559"/>
      <c r="J11" s="559"/>
      <c r="K11" s="559"/>
      <c r="L11" s="559"/>
      <c r="M11" s="559"/>
      <c r="N11" s="560"/>
    </row>
    <row r="12" spans="1:14" ht="15" customHeight="1" x14ac:dyDescent="0.25">
      <c r="A12" s="561"/>
      <c r="B12" s="562"/>
      <c r="C12" s="562"/>
      <c r="D12" s="562"/>
      <c r="E12" s="562"/>
      <c r="F12" s="562"/>
      <c r="G12" s="562"/>
      <c r="H12" s="562"/>
      <c r="I12" s="562"/>
      <c r="J12" s="562"/>
      <c r="K12" s="562"/>
      <c r="L12" s="562"/>
      <c r="M12" s="562"/>
      <c r="N12" s="563"/>
    </row>
    <row r="13" spans="1:14" x14ac:dyDescent="0.25">
      <c r="A13" s="571" t="s">
        <v>307</v>
      </c>
      <c r="B13" s="573" t="s">
        <v>175</v>
      </c>
      <c r="C13" s="573"/>
      <c r="D13" s="573"/>
      <c r="E13" s="564" t="s">
        <v>891</v>
      </c>
      <c r="F13" s="573" t="s">
        <v>165</v>
      </c>
      <c r="G13" s="573"/>
      <c r="H13" s="573"/>
      <c r="I13" s="564" t="s">
        <v>891</v>
      </c>
      <c r="J13" s="574" t="s">
        <v>155</v>
      </c>
      <c r="K13" s="574"/>
      <c r="L13" s="574"/>
      <c r="M13" s="564" t="s">
        <v>891</v>
      </c>
      <c r="N13" s="566" t="s">
        <v>892</v>
      </c>
    </row>
    <row r="14" spans="1:14" ht="15.75" thickBot="1" x14ac:dyDescent="0.3">
      <c r="A14" s="572"/>
      <c r="B14" s="568" t="s">
        <v>893</v>
      </c>
      <c r="C14" s="568"/>
      <c r="D14" s="568"/>
      <c r="E14" s="565"/>
      <c r="F14" s="568" t="s">
        <v>893</v>
      </c>
      <c r="G14" s="568"/>
      <c r="H14" s="568"/>
      <c r="I14" s="565"/>
      <c r="J14" s="568" t="s">
        <v>893</v>
      </c>
      <c r="K14" s="568"/>
      <c r="L14" s="568"/>
      <c r="M14" s="565"/>
      <c r="N14" s="567"/>
    </row>
    <row r="16" spans="1:14" ht="15.75" thickBot="1" x14ac:dyDescent="0.3">
      <c r="A16" s="7" t="s">
        <v>894</v>
      </c>
    </row>
    <row r="17" spans="1:14" ht="81.599999999999994" customHeight="1" x14ac:dyDescent="0.25">
      <c r="A17" s="322" t="s">
        <v>895</v>
      </c>
      <c r="B17" s="569" t="s">
        <v>896</v>
      </c>
      <c r="C17" s="569"/>
      <c r="D17" s="569"/>
      <c r="E17" s="323">
        <v>1</v>
      </c>
      <c r="F17" s="570" t="s">
        <v>897</v>
      </c>
      <c r="G17" s="570"/>
      <c r="H17" s="570"/>
      <c r="I17" s="323">
        <v>2</v>
      </c>
      <c r="J17" s="570" t="s">
        <v>898</v>
      </c>
      <c r="K17" s="570"/>
      <c r="L17" s="570"/>
      <c r="M17" s="323">
        <v>3</v>
      </c>
      <c r="N17" s="324"/>
    </row>
    <row r="18" spans="1:14" ht="86.1" customHeight="1" x14ac:dyDescent="0.25">
      <c r="A18" s="325" t="s">
        <v>899</v>
      </c>
      <c r="B18" s="575" t="s">
        <v>900</v>
      </c>
      <c r="C18" s="575"/>
      <c r="D18" s="575"/>
      <c r="E18" s="326">
        <v>2</v>
      </c>
      <c r="F18" s="575" t="s">
        <v>901</v>
      </c>
      <c r="G18" s="575"/>
      <c r="H18" s="575"/>
      <c r="I18" s="326">
        <v>4</v>
      </c>
      <c r="J18" s="575" t="s">
        <v>902</v>
      </c>
      <c r="K18" s="575"/>
      <c r="L18" s="575"/>
      <c r="M18" s="326">
        <v>6</v>
      </c>
      <c r="N18" s="327"/>
    </row>
    <row r="19" spans="1:14" x14ac:dyDescent="0.25">
      <c r="A19" s="576" t="s">
        <v>903</v>
      </c>
      <c r="B19" s="575" t="s">
        <v>904</v>
      </c>
      <c r="C19" s="575"/>
      <c r="D19" s="575"/>
      <c r="E19" s="577">
        <v>2</v>
      </c>
      <c r="F19" s="575" t="s">
        <v>905</v>
      </c>
      <c r="G19" s="575"/>
      <c r="H19" s="575"/>
      <c r="I19" s="577">
        <v>4</v>
      </c>
      <c r="J19" s="575" t="s">
        <v>906</v>
      </c>
      <c r="K19" s="575"/>
      <c r="L19" s="575"/>
      <c r="M19" s="577">
        <v>6</v>
      </c>
      <c r="N19" s="578"/>
    </row>
    <row r="20" spans="1:14" x14ac:dyDescent="0.25">
      <c r="A20" s="576"/>
      <c r="B20" s="575"/>
      <c r="C20" s="575"/>
      <c r="D20" s="575"/>
      <c r="E20" s="577"/>
      <c r="F20" s="575"/>
      <c r="G20" s="575"/>
      <c r="H20" s="575"/>
      <c r="I20" s="577"/>
      <c r="J20" s="575"/>
      <c r="K20" s="575"/>
      <c r="L20" s="575"/>
      <c r="M20" s="577"/>
      <c r="N20" s="578"/>
    </row>
    <row r="21" spans="1:14" ht="15" customHeight="1" x14ac:dyDescent="0.25">
      <c r="A21" s="579" t="s">
        <v>907</v>
      </c>
      <c r="B21" s="575" t="s">
        <v>908</v>
      </c>
      <c r="C21" s="575"/>
      <c r="D21" s="575"/>
      <c r="E21" s="577">
        <v>2</v>
      </c>
      <c r="F21" s="575" t="s">
        <v>909</v>
      </c>
      <c r="G21" s="575"/>
      <c r="H21" s="575"/>
      <c r="I21" s="577">
        <v>4</v>
      </c>
      <c r="J21" s="575" t="s">
        <v>910</v>
      </c>
      <c r="K21" s="575"/>
      <c r="L21" s="575"/>
      <c r="M21" s="577">
        <v>6</v>
      </c>
      <c r="N21" s="578"/>
    </row>
    <row r="22" spans="1:14" x14ac:dyDescent="0.25">
      <c r="A22" s="579"/>
      <c r="B22" s="575"/>
      <c r="C22" s="575"/>
      <c r="D22" s="575"/>
      <c r="E22" s="577"/>
      <c r="F22" s="575"/>
      <c r="G22" s="575"/>
      <c r="H22" s="575"/>
      <c r="I22" s="577"/>
      <c r="J22" s="575"/>
      <c r="K22" s="575"/>
      <c r="L22" s="575"/>
      <c r="M22" s="577"/>
      <c r="N22" s="578"/>
    </row>
    <row r="23" spans="1:14" ht="15.75" thickBot="1" x14ac:dyDescent="0.3">
      <c r="A23" s="580"/>
      <c r="B23" s="581"/>
      <c r="C23" s="581"/>
      <c r="D23" s="581"/>
      <c r="E23" s="582"/>
      <c r="F23" s="581"/>
      <c r="G23" s="581"/>
      <c r="H23" s="581"/>
      <c r="I23" s="582"/>
      <c r="J23" s="581"/>
      <c r="K23" s="581"/>
      <c r="L23" s="581"/>
      <c r="M23" s="582"/>
      <c r="N23" s="583"/>
    </row>
    <row r="27" spans="1:14" ht="15.75" thickBot="1" x14ac:dyDescent="0.3"/>
    <row r="28" spans="1:14" ht="15" customHeight="1" x14ac:dyDescent="0.25">
      <c r="A28" s="558" t="s">
        <v>890</v>
      </c>
      <c r="B28" s="559"/>
      <c r="C28" s="559"/>
      <c r="D28" s="559"/>
      <c r="E28" s="559"/>
      <c r="F28" s="559"/>
      <c r="G28" s="559"/>
      <c r="H28" s="559"/>
      <c r="I28" s="559"/>
      <c r="J28" s="559"/>
      <c r="K28" s="559"/>
      <c r="L28" s="559"/>
      <c r="M28" s="559"/>
      <c r="N28" s="560"/>
    </row>
    <row r="29" spans="1:14" ht="15" customHeight="1" x14ac:dyDescent="0.25">
      <c r="A29" s="584"/>
      <c r="B29" s="585"/>
      <c r="C29" s="585"/>
      <c r="D29" s="585"/>
      <c r="E29" s="585"/>
      <c r="F29" s="585"/>
      <c r="G29" s="585"/>
      <c r="H29" s="585"/>
      <c r="I29" s="585"/>
      <c r="J29" s="585"/>
      <c r="K29" s="585"/>
      <c r="L29" s="585"/>
      <c r="M29" s="585"/>
      <c r="N29" s="586"/>
    </row>
    <row r="30" spans="1:14" x14ac:dyDescent="0.25">
      <c r="A30" s="587" t="s">
        <v>307</v>
      </c>
      <c r="B30" s="589" t="s">
        <v>175</v>
      </c>
      <c r="C30" s="590"/>
      <c r="D30" s="591"/>
      <c r="E30" s="592" t="s">
        <v>891</v>
      </c>
      <c r="F30" s="589" t="s">
        <v>165</v>
      </c>
      <c r="G30" s="590"/>
      <c r="H30" s="591"/>
      <c r="I30" s="592" t="s">
        <v>891</v>
      </c>
      <c r="J30" s="594" t="s">
        <v>155</v>
      </c>
      <c r="K30" s="595"/>
      <c r="L30" s="596"/>
      <c r="M30" s="592" t="s">
        <v>891</v>
      </c>
      <c r="N30" s="597" t="s">
        <v>892</v>
      </c>
    </row>
    <row r="31" spans="1:14" ht="15.75" thickBot="1" x14ac:dyDescent="0.3">
      <c r="A31" s="588"/>
      <c r="B31" s="599" t="s">
        <v>893</v>
      </c>
      <c r="C31" s="600"/>
      <c r="D31" s="601"/>
      <c r="E31" s="593"/>
      <c r="F31" s="599" t="s">
        <v>893</v>
      </c>
      <c r="G31" s="600"/>
      <c r="H31" s="601"/>
      <c r="I31" s="593"/>
      <c r="J31" s="599" t="s">
        <v>893</v>
      </c>
      <c r="K31" s="600"/>
      <c r="L31" s="601"/>
      <c r="M31" s="593"/>
      <c r="N31" s="598"/>
    </row>
    <row r="32" spans="1:14" ht="15.75" thickBot="1" x14ac:dyDescent="0.3"/>
    <row r="33" spans="1:14" x14ac:dyDescent="0.25">
      <c r="A33" s="602" t="s">
        <v>911</v>
      </c>
      <c r="B33" s="603"/>
      <c r="C33" s="603"/>
      <c r="D33" s="603"/>
      <c r="E33" s="603"/>
      <c r="F33" s="328"/>
      <c r="G33" s="328"/>
      <c r="H33" s="328"/>
      <c r="I33" s="328"/>
      <c r="J33" s="328"/>
      <c r="K33" s="328"/>
      <c r="L33" s="328"/>
      <c r="M33" s="328"/>
      <c r="N33" s="329"/>
    </row>
    <row r="34" spans="1:14" ht="15" customHeight="1" x14ac:dyDescent="0.25">
      <c r="A34" s="604" t="s">
        <v>912</v>
      </c>
      <c r="B34" s="575" t="s">
        <v>913</v>
      </c>
      <c r="C34" s="575"/>
      <c r="D34" s="575"/>
      <c r="E34" s="577">
        <v>2</v>
      </c>
      <c r="F34" s="575" t="s">
        <v>914</v>
      </c>
      <c r="G34" s="575"/>
      <c r="H34" s="575"/>
      <c r="I34" s="577">
        <v>4</v>
      </c>
      <c r="J34" s="605" t="s">
        <v>915</v>
      </c>
      <c r="K34" s="605"/>
      <c r="L34" s="605"/>
      <c r="M34" s="573">
        <v>6</v>
      </c>
      <c r="N34" s="578"/>
    </row>
    <row r="35" spans="1:14" x14ac:dyDescent="0.25">
      <c r="A35" s="604"/>
      <c r="B35" s="575"/>
      <c r="C35" s="575"/>
      <c r="D35" s="575"/>
      <c r="E35" s="577"/>
      <c r="F35" s="575"/>
      <c r="G35" s="575"/>
      <c r="H35" s="575"/>
      <c r="I35" s="577"/>
      <c r="J35" s="605"/>
      <c r="K35" s="605"/>
      <c r="L35" s="605"/>
      <c r="M35" s="573"/>
      <c r="N35" s="578"/>
    </row>
    <row r="36" spans="1:14" x14ac:dyDescent="0.25">
      <c r="A36" s="604"/>
      <c r="B36" s="575"/>
      <c r="C36" s="575"/>
      <c r="D36" s="575"/>
      <c r="E36" s="577"/>
      <c r="F36" s="575"/>
      <c r="G36" s="575"/>
      <c r="H36" s="575"/>
      <c r="I36" s="577"/>
      <c r="J36" s="605"/>
      <c r="K36" s="605"/>
      <c r="L36" s="605"/>
      <c r="M36" s="573"/>
      <c r="N36" s="578"/>
    </row>
    <row r="37" spans="1:14" x14ac:dyDescent="0.25">
      <c r="A37" s="604"/>
      <c r="B37" s="575"/>
      <c r="C37" s="575"/>
      <c r="D37" s="575"/>
      <c r="E37" s="577"/>
      <c r="F37" s="575"/>
      <c r="G37" s="575"/>
      <c r="H37" s="575"/>
      <c r="I37" s="577"/>
      <c r="J37" s="605"/>
      <c r="K37" s="605"/>
      <c r="L37" s="605"/>
      <c r="M37" s="573"/>
      <c r="N37" s="578"/>
    </row>
    <row r="38" spans="1:14" ht="36" customHeight="1" x14ac:dyDescent="0.25">
      <c r="A38" s="604"/>
      <c r="B38" s="575"/>
      <c r="C38" s="575"/>
      <c r="D38" s="575"/>
      <c r="E38" s="577"/>
      <c r="F38" s="575"/>
      <c r="G38" s="575"/>
      <c r="H38" s="575"/>
      <c r="I38" s="577"/>
      <c r="J38" s="605"/>
      <c r="K38" s="605"/>
      <c r="L38" s="605"/>
      <c r="M38" s="573"/>
      <c r="N38" s="578"/>
    </row>
    <row r="39" spans="1:14" x14ac:dyDescent="0.25">
      <c r="A39" s="606" t="s">
        <v>916</v>
      </c>
      <c r="B39" s="607" t="s">
        <v>917</v>
      </c>
      <c r="C39" s="607"/>
      <c r="D39" s="607"/>
      <c r="E39" s="573">
        <v>2</v>
      </c>
      <c r="F39" s="608" t="s">
        <v>918</v>
      </c>
      <c r="G39" s="608"/>
      <c r="H39" s="608"/>
      <c r="I39" s="573">
        <v>4</v>
      </c>
      <c r="J39" s="607" t="s">
        <v>919</v>
      </c>
      <c r="K39" s="607"/>
      <c r="L39" s="607"/>
      <c r="M39" s="573">
        <v>6</v>
      </c>
      <c r="N39" s="578"/>
    </row>
    <row r="40" spans="1:14" x14ac:dyDescent="0.25">
      <c r="A40" s="606"/>
      <c r="B40" s="607"/>
      <c r="C40" s="607"/>
      <c r="D40" s="607"/>
      <c r="E40" s="573"/>
      <c r="F40" s="608"/>
      <c r="G40" s="608"/>
      <c r="H40" s="608"/>
      <c r="I40" s="573"/>
      <c r="J40" s="607"/>
      <c r="K40" s="607"/>
      <c r="L40" s="607"/>
      <c r="M40" s="573"/>
      <c r="N40" s="578"/>
    </row>
    <row r="41" spans="1:14" x14ac:dyDescent="0.25">
      <c r="A41" s="612" t="s">
        <v>920</v>
      </c>
      <c r="B41" s="607" t="s">
        <v>921</v>
      </c>
      <c r="C41" s="607"/>
      <c r="D41" s="607"/>
      <c r="E41" s="573">
        <v>2</v>
      </c>
      <c r="F41" s="607" t="s">
        <v>922</v>
      </c>
      <c r="G41" s="607"/>
      <c r="H41" s="607"/>
      <c r="I41" s="573">
        <v>4</v>
      </c>
      <c r="J41" s="607" t="s">
        <v>923</v>
      </c>
      <c r="K41" s="607"/>
      <c r="L41" s="607"/>
      <c r="M41" s="573">
        <v>6</v>
      </c>
      <c r="N41" s="578"/>
    </row>
    <row r="42" spans="1:14" x14ac:dyDescent="0.25">
      <c r="A42" s="612"/>
      <c r="B42" s="607"/>
      <c r="C42" s="607"/>
      <c r="D42" s="607"/>
      <c r="E42" s="573"/>
      <c r="F42" s="607"/>
      <c r="G42" s="607"/>
      <c r="H42" s="607"/>
      <c r="I42" s="573"/>
      <c r="J42" s="607"/>
      <c r="K42" s="607"/>
      <c r="L42" s="607"/>
      <c r="M42" s="573"/>
      <c r="N42" s="578"/>
    </row>
    <row r="43" spans="1:14" x14ac:dyDescent="0.25">
      <c r="A43" s="612"/>
      <c r="B43" s="607"/>
      <c r="C43" s="607"/>
      <c r="D43" s="607"/>
      <c r="E43" s="573"/>
      <c r="F43" s="607"/>
      <c r="G43" s="607"/>
      <c r="H43" s="607"/>
      <c r="I43" s="573"/>
      <c r="J43" s="607"/>
      <c r="K43" s="607"/>
      <c r="L43" s="607"/>
      <c r="M43" s="573"/>
      <c r="N43" s="578"/>
    </row>
    <row r="44" spans="1:14" x14ac:dyDescent="0.25">
      <c r="A44" s="579" t="s">
        <v>924</v>
      </c>
      <c r="B44" s="575" t="s">
        <v>925</v>
      </c>
      <c r="C44" s="575"/>
      <c r="D44" s="575"/>
      <c r="E44" s="573">
        <v>2</v>
      </c>
      <c r="F44" s="575" t="s">
        <v>926</v>
      </c>
      <c r="G44" s="575"/>
      <c r="H44" s="575"/>
      <c r="I44" s="573">
        <v>4</v>
      </c>
      <c r="J44" s="575" t="s">
        <v>927</v>
      </c>
      <c r="K44" s="575"/>
      <c r="L44" s="575"/>
      <c r="M44" s="573">
        <v>6</v>
      </c>
      <c r="N44" s="610"/>
    </row>
    <row r="45" spans="1:14" x14ac:dyDescent="0.25">
      <c r="A45" s="579"/>
      <c r="B45" s="575"/>
      <c r="C45" s="575"/>
      <c r="D45" s="575"/>
      <c r="E45" s="573"/>
      <c r="F45" s="575"/>
      <c r="G45" s="575"/>
      <c r="H45" s="575"/>
      <c r="I45" s="573"/>
      <c r="J45" s="575"/>
      <c r="K45" s="575"/>
      <c r="L45" s="575"/>
      <c r="M45" s="573"/>
      <c r="N45" s="610"/>
    </row>
    <row r="46" spans="1:14" x14ac:dyDescent="0.25">
      <c r="A46" s="579"/>
      <c r="B46" s="575"/>
      <c r="C46" s="575"/>
      <c r="D46" s="575"/>
      <c r="E46" s="573"/>
      <c r="F46" s="575"/>
      <c r="G46" s="575"/>
      <c r="H46" s="575"/>
      <c r="I46" s="573"/>
      <c r="J46" s="575"/>
      <c r="K46" s="575"/>
      <c r="L46" s="575"/>
      <c r="M46" s="573"/>
      <c r="N46" s="610"/>
    </row>
    <row r="47" spans="1:14" ht="15.75" thickBot="1" x14ac:dyDescent="0.3">
      <c r="A47" s="580"/>
      <c r="B47" s="581"/>
      <c r="C47" s="581"/>
      <c r="D47" s="581"/>
      <c r="E47" s="609"/>
      <c r="F47" s="581"/>
      <c r="G47" s="581"/>
      <c r="H47" s="581"/>
      <c r="I47" s="609"/>
      <c r="J47" s="581"/>
      <c r="K47" s="581"/>
      <c r="L47" s="581"/>
      <c r="M47" s="609"/>
      <c r="N47" s="611"/>
    </row>
    <row r="48" spans="1:14" x14ac:dyDescent="0.25">
      <c r="J48" s="613" t="s">
        <v>928</v>
      </c>
      <c r="K48" s="614"/>
      <c r="L48" s="614"/>
      <c r="M48" s="619">
        <f>N44+N41+N39+N34+N21+N19+N18+N17</f>
        <v>0</v>
      </c>
      <c r="N48" s="620"/>
    </row>
    <row r="49" spans="1:20" x14ac:dyDescent="0.25">
      <c r="A49" s="7" t="s">
        <v>929</v>
      </c>
      <c r="J49" s="615"/>
      <c r="K49" s="616"/>
      <c r="L49" s="616"/>
      <c r="M49" s="621"/>
      <c r="N49" s="622"/>
    </row>
    <row r="50" spans="1:20" ht="15.75" thickBot="1" x14ac:dyDescent="0.3">
      <c r="A50" s="625"/>
      <c r="B50" s="625"/>
      <c r="C50" s="625"/>
      <c r="D50" s="625"/>
      <c r="E50" s="625"/>
      <c r="F50" s="625"/>
      <c r="G50" s="625"/>
      <c r="H50" s="625"/>
      <c r="I50" s="625"/>
      <c r="J50" s="617"/>
      <c r="K50" s="618"/>
      <c r="L50" s="618"/>
      <c r="M50" s="623"/>
      <c r="N50" s="624"/>
    </row>
    <row r="51" spans="1:20" x14ac:dyDescent="0.25">
      <c r="A51" s="625"/>
      <c r="B51" s="625"/>
      <c r="C51" s="625"/>
      <c r="D51" s="625"/>
      <c r="E51" s="625"/>
      <c r="F51" s="625"/>
      <c r="G51" s="625"/>
      <c r="H51" s="625"/>
      <c r="I51" s="625"/>
    </row>
    <row r="52" spans="1:20" x14ac:dyDescent="0.25">
      <c r="A52" s="625"/>
      <c r="B52" s="625"/>
      <c r="C52" s="625"/>
      <c r="D52" s="625"/>
      <c r="E52" s="625"/>
      <c r="F52" s="625"/>
      <c r="G52" s="625"/>
      <c r="H52" s="625"/>
      <c r="I52" s="625"/>
    </row>
    <row r="53" spans="1:20" x14ac:dyDescent="0.25">
      <c r="A53" s="625"/>
      <c r="B53" s="625"/>
      <c r="C53" s="625"/>
      <c r="D53" s="625"/>
      <c r="E53" s="625"/>
      <c r="F53" s="625"/>
      <c r="G53" s="625"/>
      <c r="H53" s="625"/>
      <c r="I53" s="625"/>
    </row>
    <row r="54" spans="1:20" x14ac:dyDescent="0.25">
      <c r="A54" s="625"/>
      <c r="B54" s="625"/>
      <c r="C54" s="625"/>
      <c r="D54" s="625"/>
      <c r="E54" s="625"/>
      <c r="F54" s="625"/>
      <c r="G54" s="625"/>
      <c r="H54" s="625"/>
      <c r="I54" s="625"/>
    </row>
    <row r="55" spans="1:20" x14ac:dyDescent="0.25">
      <c r="A55" s="625"/>
      <c r="B55" s="625"/>
      <c r="C55" s="625"/>
      <c r="D55" s="625"/>
      <c r="E55" s="625"/>
      <c r="F55" s="625"/>
      <c r="G55" s="625"/>
      <c r="H55" s="625"/>
      <c r="I55" s="625"/>
    </row>
    <row r="56" spans="1:20" x14ac:dyDescent="0.25">
      <c r="A56" s="625"/>
      <c r="B56" s="625"/>
      <c r="C56" s="625"/>
      <c r="D56" s="625"/>
      <c r="E56" s="625"/>
      <c r="F56" s="625"/>
      <c r="G56" s="625"/>
      <c r="H56" s="625"/>
      <c r="I56" s="625"/>
    </row>
    <row r="57" spans="1:20" x14ac:dyDescent="0.25">
      <c r="A57" s="625"/>
      <c r="B57" s="625"/>
      <c r="C57" s="625"/>
      <c r="D57" s="625"/>
      <c r="E57" s="625"/>
      <c r="F57" s="625"/>
      <c r="G57" s="625"/>
      <c r="H57" s="625"/>
      <c r="I57" s="625"/>
    </row>
    <row r="58" spans="1:20" ht="15.75" thickBot="1" x14ac:dyDescent="0.3">
      <c r="A58" s="625"/>
      <c r="B58" s="625"/>
      <c r="C58" s="625"/>
      <c r="D58" s="625"/>
      <c r="E58" s="625"/>
      <c r="F58" s="625"/>
      <c r="G58" s="625"/>
      <c r="H58" s="625"/>
      <c r="I58" s="625"/>
    </row>
    <row r="59" spans="1:20" x14ac:dyDescent="0.25">
      <c r="A59" s="558" t="s">
        <v>930</v>
      </c>
      <c r="B59" s="559"/>
      <c r="C59" s="559"/>
      <c r="D59" s="559"/>
      <c r="E59" s="559"/>
      <c r="F59" s="559"/>
      <c r="G59" s="559"/>
      <c r="H59" s="559"/>
      <c r="I59" s="559"/>
      <c r="J59" s="559"/>
      <c r="K59" s="559"/>
      <c r="L59" s="559"/>
      <c r="M59" s="559"/>
      <c r="N59" s="560"/>
    </row>
    <row r="60" spans="1:20" x14ac:dyDescent="0.25">
      <c r="A60" s="561"/>
      <c r="B60" s="562"/>
      <c r="C60" s="562"/>
      <c r="D60" s="562"/>
      <c r="E60" s="562"/>
      <c r="F60" s="562"/>
      <c r="G60" s="562"/>
      <c r="H60" s="562"/>
      <c r="I60" s="562"/>
      <c r="J60" s="562"/>
      <c r="K60" s="562"/>
      <c r="L60" s="562"/>
      <c r="M60" s="562"/>
      <c r="N60" s="563"/>
      <c r="T60" s="330"/>
    </row>
    <row r="61" spans="1:20" x14ac:dyDescent="0.25">
      <c r="A61" s="571" t="s">
        <v>307</v>
      </c>
      <c r="B61" s="626" t="s">
        <v>175</v>
      </c>
      <c r="C61" s="626"/>
      <c r="D61" s="626"/>
      <c r="E61" s="564" t="s">
        <v>891</v>
      </c>
      <c r="F61" s="626" t="s">
        <v>165</v>
      </c>
      <c r="G61" s="626"/>
      <c r="H61" s="626"/>
      <c r="I61" s="564" t="s">
        <v>891</v>
      </c>
      <c r="J61" s="627" t="s">
        <v>155</v>
      </c>
      <c r="K61" s="627"/>
      <c r="L61" s="627"/>
      <c r="M61" s="564" t="s">
        <v>891</v>
      </c>
      <c r="N61" s="566" t="s">
        <v>892</v>
      </c>
    </row>
    <row r="62" spans="1:20" x14ac:dyDescent="0.25">
      <c r="A62" s="587"/>
      <c r="B62" s="628" t="s">
        <v>893</v>
      </c>
      <c r="C62" s="628"/>
      <c r="D62" s="628"/>
      <c r="E62" s="592"/>
      <c r="F62" s="628" t="s">
        <v>893</v>
      </c>
      <c r="G62" s="628"/>
      <c r="H62" s="628"/>
      <c r="I62" s="592"/>
      <c r="J62" s="628" t="s">
        <v>893</v>
      </c>
      <c r="K62" s="628"/>
      <c r="L62" s="628"/>
      <c r="M62" s="592"/>
      <c r="N62" s="597"/>
    </row>
    <row r="63" spans="1:20" x14ac:dyDescent="0.25">
      <c r="A63" s="575" t="s">
        <v>931</v>
      </c>
      <c r="B63" s="575" t="s">
        <v>932</v>
      </c>
      <c r="C63" s="575"/>
      <c r="D63" s="575"/>
      <c r="E63" s="577">
        <v>2</v>
      </c>
      <c r="F63" s="575" t="s">
        <v>933</v>
      </c>
      <c r="G63" s="575"/>
      <c r="H63" s="575"/>
      <c r="I63" s="577">
        <v>4</v>
      </c>
      <c r="J63" s="575" t="s">
        <v>934</v>
      </c>
      <c r="K63" s="575"/>
      <c r="L63" s="575"/>
      <c r="M63" s="577">
        <v>8</v>
      </c>
      <c r="N63" s="629"/>
    </row>
    <row r="64" spans="1:20" ht="15" customHeight="1" x14ac:dyDescent="0.25">
      <c r="A64" s="575"/>
      <c r="B64" s="575"/>
      <c r="C64" s="575"/>
      <c r="D64" s="575"/>
      <c r="E64" s="577"/>
      <c r="F64" s="575"/>
      <c r="G64" s="575"/>
      <c r="H64" s="575"/>
      <c r="I64" s="577"/>
      <c r="J64" s="575"/>
      <c r="K64" s="575"/>
      <c r="L64" s="575"/>
      <c r="M64" s="577"/>
      <c r="N64" s="629"/>
    </row>
    <row r="65" spans="1:14" ht="10.5" customHeight="1" x14ac:dyDescent="0.25">
      <c r="A65" s="575"/>
      <c r="B65" s="575"/>
      <c r="C65" s="575"/>
      <c r="D65" s="575"/>
      <c r="E65" s="577"/>
      <c r="F65" s="575"/>
      <c r="G65" s="575"/>
      <c r="H65" s="575"/>
      <c r="I65" s="577"/>
      <c r="J65" s="575"/>
      <c r="K65" s="575"/>
      <c r="L65" s="575"/>
      <c r="M65" s="577"/>
      <c r="N65" s="629"/>
    </row>
    <row r="66" spans="1:14" x14ac:dyDescent="0.25">
      <c r="A66" s="630" t="s">
        <v>935</v>
      </c>
      <c r="B66" s="630" t="s">
        <v>936</v>
      </c>
      <c r="C66" s="630"/>
      <c r="D66" s="630"/>
      <c r="E66" s="577">
        <v>1</v>
      </c>
      <c r="F66" s="575" t="s">
        <v>937</v>
      </c>
      <c r="G66" s="575"/>
      <c r="H66" s="575"/>
      <c r="I66" s="577">
        <v>2</v>
      </c>
      <c r="J66" s="575" t="s">
        <v>938</v>
      </c>
      <c r="K66" s="575"/>
      <c r="L66" s="575"/>
      <c r="M66" s="577">
        <v>3</v>
      </c>
      <c r="N66" s="629"/>
    </row>
    <row r="67" spans="1:14" x14ac:dyDescent="0.25">
      <c r="A67" s="630"/>
      <c r="B67" s="630"/>
      <c r="C67" s="630"/>
      <c r="D67" s="630"/>
      <c r="E67" s="577"/>
      <c r="F67" s="575"/>
      <c r="G67" s="575"/>
      <c r="H67" s="575"/>
      <c r="I67" s="577"/>
      <c r="J67" s="575"/>
      <c r="K67" s="575"/>
      <c r="L67" s="575"/>
      <c r="M67" s="577"/>
      <c r="N67" s="629"/>
    </row>
    <row r="68" spans="1:14" x14ac:dyDescent="0.25">
      <c r="A68" s="631" t="s">
        <v>939</v>
      </c>
      <c r="B68" s="631" t="s">
        <v>940</v>
      </c>
      <c r="C68" s="631"/>
      <c r="D68" s="631"/>
      <c r="E68" s="632">
        <v>2</v>
      </c>
      <c r="F68" s="631" t="s">
        <v>941</v>
      </c>
      <c r="G68" s="631"/>
      <c r="H68" s="631"/>
      <c r="I68" s="632">
        <v>4</v>
      </c>
      <c r="J68" s="631" t="s">
        <v>942</v>
      </c>
      <c r="K68" s="631"/>
      <c r="L68" s="631"/>
      <c r="M68" s="632">
        <v>6</v>
      </c>
      <c r="N68" s="629"/>
    </row>
    <row r="69" spans="1:14" x14ac:dyDescent="0.25">
      <c r="A69" s="631"/>
      <c r="B69" s="631"/>
      <c r="C69" s="631"/>
      <c r="D69" s="631"/>
      <c r="E69" s="632"/>
      <c r="F69" s="631"/>
      <c r="G69" s="631"/>
      <c r="H69" s="631"/>
      <c r="I69" s="632"/>
      <c r="J69" s="631"/>
      <c r="K69" s="631"/>
      <c r="L69" s="631"/>
      <c r="M69" s="632"/>
      <c r="N69" s="629"/>
    </row>
    <row r="70" spans="1:14" x14ac:dyDescent="0.25">
      <c r="A70" s="631"/>
      <c r="B70" s="631"/>
      <c r="C70" s="631"/>
      <c r="D70" s="631"/>
      <c r="E70" s="632"/>
      <c r="F70" s="631"/>
      <c r="G70" s="631"/>
      <c r="H70" s="631"/>
      <c r="I70" s="632"/>
      <c r="J70" s="631"/>
      <c r="K70" s="631"/>
      <c r="L70" s="631"/>
      <c r="M70" s="632"/>
      <c r="N70" s="629"/>
    </row>
    <row r="71" spans="1:14" ht="8.25" customHeight="1" x14ac:dyDescent="0.25">
      <c r="A71" s="631"/>
      <c r="B71" s="631"/>
      <c r="C71" s="631"/>
      <c r="D71" s="631"/>
      <c r="E71" s="632"/>
      <c r="F71" s="631"/>
      <c r="G71" s="631"/>
      <c r="H71" s="631"/>
      <c r="I71" s="632"/>
      <c r="J71" s="631"/>
      <c r="K71" s="631"/>
      <c r="L71" s="631"/>
      <c r="M71" s="632"/>
      <c r="N71" s="629"/>
    </row>
    <row r="72" spans="1:14" ht="30" customHeight="1" x14ac:dyDescent="0.25">
      <c r="A72" s="575" t="s">
        <v>943</v>
      </c>
      <c r="B72" s="575" t="s">
        <v>944</v>
      </c>
      <c r="C72" s="575"/>
      <c r="D72" s="575"/>
      <c r="E72" s="577">
        <v>2</v>
      </c>
      <c r="F72" s="575" t="s">
        <v>945</v>
      </c>
      <c r="G72" s="575"/>
      <c r="H72" s="575"/>
      <c r="I72" s="577">
        <v>4</v>
      </c>
      <c r="J72" s="575" t="s">
        <v>946</v>
      </c>
      <c r="K72" s="575"/>
      <c r="L72" s="575"/>
      <c r="M72" s="577">
        <v>8</v>
      </c>
      <c r="N72" s="629"/>
    </row>
    <row r="73" spans="1:14" x14ac:dyDescent="0.25">
      <c r="A73" s="575"/>
      <c r="B73" s="575"/>
      <c r="C73" s="575"/>
      <c r="D73" s="575"/>
      <c r="E73" s="577"/>
      <c r="F73" s="575"/>
      <c r="G73" s="575"/>
      <c r="H73" s="575"/>
      <c r="I73" s="577"/>
      <c r="J73" s="575"/>
      <c r="K73" s="575"/>
      <c r="L73" s="575"/>
      <c r="M73" s="577"/>
      <c r="N73" s="629"/>
    </row>
    <row r="74" spans="1:14" x14ac:dyDescent="0.25">
      <c r="A74" s="575"/>
      <c r="B74" s="575"/>
      <c r="C74" s="575"/>
      <c r="D74" s="575"/>
      <c r="E74" s="577"/>
      <c r="F74" s="575"/>
      <c r="G74" s="575"/>
      <c r="H74" s="575"/>
      <c r="I74" s="577"/>
      <c r="J74" s="575"/>
      <c r="K74" s="575"/>
      <c r="L74" s="575"/>
      <c r="M74" s="577"/>
      <c r="N74" s="629"/>
    </row>
    <row r="75" spans="1:14" ht="18" customHeight="1" x14ac:dyDescent="0.25">
      <c r="A75" s="631" t="s">
        <v>947</v>
      </c>
      <c r="B75" s="631" t="s">
        <v>948</v>
      </c>
      <c r="C75" s="631"/>
      <c r="D75" s="631"/>
      <c r="E75" s="632">
        <v>2</v>
      </c>
      <c r="F75" s="631" t="s">
        <v>949</v>
      </c>
      <c r="G75" s="631"/>
      <c r="H75" s="631"/>
      <c r="I75" s="632">
        <v>4</v>
      </c>
      <c r="J75" s="631" t="s">
        <v>950</v>
      </c>
      <c r="K75" s="631"/>
      <c r="L75" s="631"/>
      <c r="M75" s="632">
        <v>8</v>
      </c>
      <c r="N75" s="633"/>
    </row>
    <row r="76" spans="1:14" ht="7.35" customHeight="1" x14ac:dyDescent="0.25">
      <c r="A76" s="631"/>
      <c r="B76" s="631"/>
      <c r="C76" s="631"/>
      <c r="D76" s="631"/>
      <c r="E76" s="632"/>
      <c r="F76" s="631"/>
      <c r="G76" s="631"/>
      <c r="H76" s="631"/>
      <c r="I76" s="632"/>
      <c r="J76" s="631"/>
      <c r="K76" s="631"/>
      <c r="L76" s="631"/>
      <c r="M76" s="632"/>
      <c r="N76" s="634"/>
    </row>
    <row r="77" spans="1:14" x14ac:dyDescent="0.25">
      <c r="A77" s="630" t="s">
        <v>951</v>
      </c>
      <c r="B77" s="575" t="s">
        <v>952</v>
      </c>
      <c r="C77" s="575"/>
      <c r="D77" s="575"/>
      <c r="E77" s="577">
        <v>2</v>
      </c>
      <c r="F77" s="630" t="s">
        <v>953</v>
      </c>
      <c r="G77" s="630"/>
      <c r="H77" s="630"/>
      <c r="I77" s="577"/>
      <c r="J77" s="575" t="s">
        <v>954</v>
      </c>
      <c r="K77" s="575"/>
      <c r="L77" s="575"/>
      <c r="M77" s="577">
        <v>6</v>
      </c>
      <c r="N77" s="629"/>
    </row>
    <row r="78" spans="1:14" x14ac:dyDescent="0.25">
      <c r="A78" s="630"/>
      <c r="B78" s="575"/>
      <c r="C78" s="575"/>
      <c r="D78" s="575"/>
      <c r="E78" s="577"/>
      <c r="F78" s="630"/>
      <c r="G78" s="630"/>
      <c r="H78" s="630"/>
      <c r="I78" s="577"/>
      <c r="J78" s="575"/>
      <c r="K78" s="575"/>
      <c r="L78" s="575"/>
      <c r="M78" s="577"/>
      <c r="N78" s="629"/>
    </row>
    <row r="79" spans="1:14" ht="15" customHeight="1" x14ac:dyDescent="0.25">
      <c r="A79" s="631" t="s">
        <v>955</v>
      </c>
      <c r="B79" s="631" t="s">
        <v>956</v>
      </c>
      <c r="C79" s="631"/>
      <c r="D79" s="631"/>
      <c r="E79" s="632">
        <v>2</v>
      </c>
      <c r="F79" s="631" t="s">
        <v>957</v>
      </c>
      <c r="G79" s="631"/>
      <c r="H79" s="631"/>
      <c r="I79" s="632">
        <v>4</v>
      </c>
      <c r="J79" s="631" t="s">
        <v>958</v>
      </c>
      <c r="K79" s="631"/>
      <c r="L79" s="631"/>
      <c r="M79" s="632">
        <v>6</v>
      </c>
      <c r="N79" s="629"/>
    </row>
    <row r="80" spans="1:14" x14ac:dyDescent="0.25">
      <c r="A80" s="631"/>
      <c r="B80" s="631"/>
      <c r="C80" s="631"/>
      <c r="D80" s="631"/>
      <c r="E80" s="632"/>
      <c r="F80" s="631"/>
      <c r="G80" s="631"/>
      <c r="H80" s="631"/>
      <c r="I80" s="632"/>
      <c r="J80" s="631"/>
      <c r="K80" s="631"/>
      <c r="L80" s="631"/>
      <c r="M80" s="632"/>
      <c r="N80" s="629"/>
    </row>
    <row r="81" spans="1:14" x14ac:dyDescent="0.25">
      <c r="A81" s="631"/>
      <c r="B81" s="631"/>
      <c r="C81" s="631"/>
      <c r="D81" s="631"/>
      <c r="E81" s="632"/>
      <c r="F81" s="631"/>
      <c r="G81" s="631"/>
      <c r="H81" s="631"/>
      <c r="I81" s="632"/>
      <c r="J81" s="631"/>
      <c r="K81" s="631"/>
      <c r="L81" s="631"/>
      <c r="M81" s="632"/>
      <c r="N81" s="629"/>
    </row>
    <row r="82" spans="1:14" ht="22.35" customHeight="1" x14ac:dyDescent="0.25">
      <c r="A82" s="631"/>
      <c r="B82" s="631"/>
      <c r="C82" s="631"/>
      <c r="D82" s="631"/>
      <c r="E82" s="632"/>
      <c r="F82" s="631"/>
      <c r="G82" s="631"/>
      <c r="H82" s="631"/>
      <c r="I82" s="632"/>
      <c r="J82" s="631"/>
      <c r="K82" s="631"/>
      <c r="L82" s="631"/>
      <c r="M82" s="632"/>
      <c r="N82" s="629"/>
    </row>
    <row r="83" spans="1:14" ht="21.75" customHeight="1" x14ac:dyDescent="0.25">
      <c r="A83" s="575" t="s">
        <v>959</v>
      </c>
      <c r="B83" s="575" t="s">
        <v>960</v>
      </c>
      <c r="C83" s="575"/>
      <c r="D83" s="575"/>
      <c r="E83" s="577">
        <v>2</v>
      </c>
      <c r="F83" s="575" t="s">
        <v>961</v>
      </c>
      <c r="G83" s="575"/>
      <c r="H83" s="575"/>
      <c r="I83" s="577">
        <v>4</v>
      </c>
      <c r="J83" s="575" t="s">
        <v>962</v>
      </c>
      <c r="K83" s="575"/>
      <c r="L83" s="575"/>
      <c r="M83" s="573">
        <v>6</v>
      </c>
      <c r="N83" s="629"/>
    </row>
    <row r="84" spans="1:14" x14ac:dyDescent="0.25">
      <c r="A84" s="575"/>
      <c r="B84" s="575"/>
      <c r="C84" s="575"/>
      <c r="D84" s="575"/>
      <c r="E84" s="577"/>
      <c r="F84" s="575"/>
      <c r="G84" s="575"/>
      <c r="H84" s="575"/>
      <c r="I84" s="577"/>
      <c r="J84" s="575"/>
      <c r="K84" s="575"/>
      <c r="L84" s="575"/>
      <c r="M84" s="573"/>
      <c r="N84" s="629"/>
    </row>
    <row r="85" spans="1:14" x14ac:dyDescent="0.25">
      <c r="A85" s="575" t="s">
        <v>963</v>
      </c>
      <c r="B85" s="575" t="s">
        <v>964</v>
      </c>
      <c r="C85" s="575"/>
      <c r="D85" s="575"/>
      <c r="E85" s="577">
        <v>2</v>
      </c>
      <c r="F85" s="575" t="s">
        <v>965</v>
      </c>
      <c r="G85" s="575"/>
      <c r="H85" s="575"/>
      <c r="I85" s="577">
        <v>4</v>
      </c>
      <c r="J85" s="575" t="s">
        <v>966</v>
      </c>
      <c r="K85" s="575"/>
      <c r="L85" s="575"/>
      <c r="M85" s="573">
        <v>6</v>
      </c>
      <c r="N85" s="629"/>
    </row>
    <row r="86" spans="1:14" ht="22.5" customHeight="1" x14ac:dyDescent="0.25">
      <c r="A86" s="575"/>
      <c r="B86" s="575"/>
      <c r="C86" s="575"/>
      <c r="D86" s="575"/>
      <c r="E86" s="577"/>
      <c r="F86" s="575"/>
      <c r="G86" s="575"/>
      <c r="H86" s="575"/>
      <c r="I86" s="577"/>
      <c r="J86" s="575"/>
      <c r="K86" s="575"/>
      <c r="L86" s="575"/>
      <c r="M86" s="573"/>
      <c r="N86" s="629"/>
    </row>
    <row r="87" spans="1:14" x14ac:dyDescent="0.25">
      <c r="A87" s="7" t="s">
        <v>929</v>
      </c>
      <c r="B87" s="658"/>
      <c r="C87" s="658"/>
      <c r="D87" s="658"/>
      <c r="E87" s="658"/>
      <c r="F87" s="658"/>
      <c r="G87" s="658"/>
      <c r="H87" s="658"/>
      <c r="I87" s="658"/>
      <c r="J87" s="658"/>
      <c r="K87" s="659" t="s">
        <v>967</v>
      </c>
      <c r="L87" s="659"/>
      <c r="M87" s="635">
        <f>N85+N83+N79+N77+N75+N72+N68+N66+N63</f>
        <v>0</v>
      </c>
      <c r="N87" s="635"/>
    </row>
    <row r="88" spans="1:14" x14ac:dyDescent="0.25">
      <c r="A88" s="636"/>
      <c r="B88" s="636"/>
      <c r="C88" s="636"/>
      <c r="D88" s="636"/>
      <c r="E88" s="636"/>
      <c r="F88" s="636"/>
      <c r="G88" s="636"/>
      <c r="H88" s="636"/>
      <c r="I88" s="636"/>
      <c r="J88" s="636"/>
      <c r="K88" s="637"/>
      <c r="L88" s="637"/>
      <c r="M88" s="621"/>
      <c r="N88" s="621"/>
    </row>
    <row r="89" spans="1:14" x14ac:dyDescent="0.25">
      <c r="A89" s="636"/>
      <c r="B89" s="636"/>
      <c r="C89" s="636"/>
      <c r="D89" s="636"/>
      <c r="E89" s="636"/>
      <c r="F89" s="636"/>
      <c r="G89" s="636"/>
      <c r="H89" s="636"/>
      <c r="I89" s="636"/>
      <c r="J89" s="636"/>
      <c r="K89" s="637" t="s">
        <v>968</v>
      </c>
      <c r="L89" s="637"/>
      <c r="M89" s="638">
        <f>M87+M48</f>
        <v>0</v>
      </c>
      <c r="N89" s="638"/>
    </row>
    <row r="90" spans="1:14" x14ac:dyDescent="0.25">
      <c r="A90" s="636"/>
      <c r="B90" s="636"/>
      <c r="C90" s="636"/>
      <c r="D90" s="636"/>
      <c r="E90" s="636"/>
      <c r="F90" s="636"/>
      <c r="G90" s="636"/>
      <c r="H90" s="636"/>
      <c r="I90" s="636"/>
      <c r="J90" s="636"/>
      <c r="K90" s="637"/>
      <c r="L90" s="637"/>
      <c r="M90" s="638"/>
      <c r="N90" s="638"/>
    </row>
    <row r="91" spans="1:14" ht="15.75" thickBot="1" x14ac:dyDescent="0.3">
      <c r="K91" s="331"/>
      <c r="L91" s="331"/>
      <c r="M91" s="332"/>
      <c r="N91" s="332"/>
    </row>
    <row r="92" spans="1:14" ht="15.75" x14ac:dyDescent="0.25">
      <c r="E92" s="333" t="s">
        <v>969</v>
      </c>
      <c r="F92" s="334"/>
      <c r="G92" s="334"/>
      <c r="H92" s="334"/>
      <c r="I92" s="335"/>
    </row>
    <row r="93" spans="1:14" ht="15.6" customHeight="1" x14ac:dyDescent="0.25">
      <c r="E93" s="336" t="s">
        <v>970</v>
      </c>
      <c r="F93" s="337"/>
      <c r="G93" s="644">
        <f>M89</f>
        <v>0</v>
      </c>
      <c r="H93" s="644"/>
      <c r="I93" s="645"/>
    </row>
    <row r="94" spans="1:14" ht="15.6" customHeight="1" x14ac:dyDescent="0.25">
      <c r="E94" s="336" t="s">
        <v>971</v>
      </c>
      <c r="F94" s="337"/>
      <c r="G94" s="644"/>
      <c r="H94" s="644"/>
      <c r="I94" s="645"/>
    </row>
    <row r="95" spans="1:14" x14ac:dyDescent="0.25">
      <c r="E95" s="336" t="s">
        <v>972</v>
      </c>
      <c r="F95" s="337"/>
      <c r="G95" s="644"/>
      <c r="H95" s="644"/>
      <c r="I95" s="645"/>
    </row>
    <row r="96" spans="1:14" ht="15.75" x14ac:dyDescent="0.25">
      <c r="E96" s="338" t="s">
        <v>973</v>
      </c>
      <c r="F96" s="339"/>
      <c r="G96" s="339"/>
      <c r="H96" s="339"/>
      <c r="I96" s="340"/>
    </row>
    <row r="97" spans="1:11" ht="15" customHeight="1" x14ac:dyDescent="0.25">
      <c r="E97" s="646" t="s">
        <v>974</v>
      </c>
      <c r="F97" s="647"/>
      <c r="G97" s="636" t="s">
        <v>975</v>
      </c>
      <c r="H97" s="636"/>
      <c r="I97" s="640"/>
    </row>
    <row r="98" spans="1:11" ht="15.75" thickBot="1" x14ac:dyDescent="0.3">
      <c r="E98" s="648"/>
      <c r="F98" s="649"/>
      <c r="G98" s="642"/>
      <c r="H98" s="642"/>
      <c r="I98" s="643"/>
    </row>
    <row r="100" spans="1:11" ht="15.75" thickBot="1" x14ac:dyDescent="0.3"/>
    <row r="101" spans="1:11" x14ac:dyDescent="0.25">
      <c r="C101" s="650" t="s">
        <v>976</v>
      </c>
      <c r="D101" s="651"/>
      <c r="E101" s="651"/>
      <c r="F101" s="651"/>
      <c r="G101" s="651"/>
      <c r="H101" s="651"/>
      <c r="I101" s="651"/>
      <c r="J101" s="651"/>
      <c r="K101" s="652"/>
    </row>
    <row r="102" spans="1:11" x14ac:dyDescent="0.25">
      <c r="C102" s="653" t="s">
        <v>977</v>
      </c>
      <c r="D102" s="654"/>
      <c r="E102" s="654"/>
      <c r="F102" s="654"/>
      <c r="G102" s="654"/>
      <c r="H102" s="654"/>
      <c r="I102" s="654"/>
      <c r="J102" s="654"/>
      <c r="K102" s="655"/>
    </row>
    <row r="103" spans="1:11" x14ac:dyDescent="0.25">
      <c r="C103" s="653"/>
      <c r="D103" s="654"/>
      <c r="E103" s="654"/>
      <c r="F103" s="654"/>
      <c r="G103" s="654"/>
      <c r="H103" s="654"/>
      <c r="I103" s="654"/>
      <c r="J103" s="654"/>
      <c r="K103" s="655"/>
    </row>
    <row r="104" spans="1:11" x14ac:dyDescent="0.25">
      <c r="C104" s="341" t="s">
        <v>26</v>
      </c>
      <c r="D104" s="342"/>
      <c r="F104" s="7" t="s">
        <v>978</v>
      </c>
      <c r="G104" s="342"/>
      <c r="K104" s="297"/>
    </row>
    <row r="105" spans="1:11" ht="15.75" x14ac:dyDescent="0.25">
      <c r="C105" s="343"/>
      <c r="K105" s="297"/>
    </row>
    <row r="106" spans="1:11" x14ac:dyDescent="0.25">
      <c r="C106" s="656" t="s">
        <v>979</v>
      </c>
      <c r="D106" s="657"/>
      <c r="E106" s="657"/>
      <c r="F106" s="657"/>
      <c r="K106" s="297"/>
    </row>
    <row r="107" spans="1:11" x14ac:dyDescent="0.25">
      <c r="C107" s="639"/>
      <c r="D107" s="636"/>
      <c r="E107" s="636"/>
      <c r="F107" s="636"/>
      <c r="G107" s="636"/>
      <c r="H107" s="636"/>
      <c r="I107" s="636"/>
      <c r="J107" s="636"/>
      <c r="K107" s="640"/>
    </row>
    <row r="108" spans="1:11" ht="15.75" x14ac:dyDescent="0.25">
      <c r="A108" s="28"/>
      <c r="B108" s="28"/>
      <c r="C108" s="639"/>
      <c r="D108" s="636"/>
      <c r="E108" s="636"/>
      <c r="F108" s="636"/>
      <c r="G108" s="636"/>
      <c r="H108" s="636"/>
      <c r="I108" s="636"/>
      <c r="J108" s="636"/>
      <c r="K108" s="640"/>
    </row>
    <row r="109" spans="1:11" ht="15.75" x14ac:dyDescent="0.25">
      <c r="A109" s="28"/>
      <c r="B109" s="28"/>
      <c r="C109" s="639"/>
      <c r="D109" s="636"/>
      <c r="E109" s="636"/>
      <c r="F109" s="636"/>
      <c r="G109" s="636"/>
      <c r="H109" s="636"/>
      <c r="I109" s="636"/>
      <c r="J109" s="636"/>
      <c r="K109" s="640"/>
    </row>
    <row r="110" spans="1:11" ht="15.75" x14ac:dyDescent="0.25">
      <c r="A110" s="28"/>
      <c r="B110" s="28"/>
      <c r="C110" s="639"/>
      <c r="D110" s="636"/>
      <c r="E110" s="636"/>
      <c r="F110" s="636"/>
      <c r="G110" s="636"/>
      <c r="H110" s="636"/>
      <c r="I110" s="636"/>
      <c r="J110" s="636"/>
      <c r="K110" s="640"/>
    </row>
    <row r="111" spans="1:11" ht="15.75" thickBot="1" x14ac:dyDescent="0.3">
      <c r="C111" s="641"/>
      <c r="D111" s="642"/>
      <c r="E111" s="642"/>
      <c r="F111" s="642"/>
      <c r="G111" s="642"/>
      <c r="H111" s="642"/>
      <c r="I111" s="642"/>
      <c r="J111" s="642"/>
      <c r="K111" s="643"/>
    </row>
  </sheetData>
  <mergeCells count="184">
    <mergeCell ref="C107:K111"/>
    <mergeCell ref="G93:I95"/>
    <mergeCell ref="E97:F98"/>
    <mergeCell ref="G97:I98"/>
    <mergeCell ref="C101:K101"/>
    <mergeCell ref="C102:K103"/>
    <mergeCell ref="C106:F106"/>
    <mergeCell ref="B87:J87"/>
    <mergeCell ref="K87:L88"/>
    <mergeCell ref="M87:N88"/>
    <mergeCell ref="A88:J90"/>
    <mergeCell ref="K89:L90"/>
    <mergeCell ref="M89:N90"/>
    <mergeCell ref="M83:M84"/>
    <mergeCell ref="N83:N84"/>
    <mergeCell ref="A85:A86"/>
    <mergeCell ref="B85:D86"/>
    <mergeCell ref="E85:E86"/>
    <mergeCell ref="F85:H86"/>
    <mergeCell ref="I85:I86"/>
    <mergeCell ref="J85:L86"/>
    <mergeCell ref="M85:M86"/>
    <mergeCell ref="N85:N86"/>
    <mergeCell ref="A83:A84"/>
    <mergeCell ref="B83:D84"/>
    <mergeCell ref="E83:E84"/>
    <mergeCell ref="F83:H84"/>
    <mergeCell ref="I83:I84"/>
    <mergeCell ref="J83:L84"/>
    <mergeCell ref="M77:M78"/>
    <mergeCell ref="N77:N78"/>
    <mergeCell ref="A79:A82"/>
    <mergeCell ref="B79:D82"/>
    <mergeCell ref="E79:E82"/>
    <mergeCell ref="F79:H82"/>
    <mergeCell ref="I79:I82"/>
    <mergeCell ref="J79:L82"/>
    <mergeCell ref="M79:M82"/>
    <mergeCell ref="N79:N82"/>
    <mergeCell ref="A77:A78"/>
    <mergeCell ref="B77:D78"/>
    <mergeCell ref="E77:E78"/>
    <mergeCell ref="F77:H78"/>
    <mergeCell ref="I77:I78"/>
    <mergeCell ref="J77:L78"/>
    <mergeCell ref="A75:A76"/>
    <mergeCell ref="B75:D76"/>
    <mergeCell ref="E75:E76"/>
    <mergeCell ref="F75:H76"/>
    <mergeCell ref="I75:I76"/>
    <mergeCell ref="J75:L76"/>
    <mergeCell ref="M75:M76"/>
    <mergeCell ref="N75:N76"/>
    <mergeCell ref="A72:A74"/>
    <mergeCell ref="B72:D74"/>
    <mergeCell ref="E72:E74"/>
    <mergeCell ref="F72:H74"/>
    <mergeCell ref="I72:I74"/>
    <mergeCell ref="J72:L74"/>
    <mergeCell ref="A68:A71"/>
    <mergeCell ref="B68:D71"/>
    <mergeCell ref="E68:E71"/>
    <mergeCell ref="F68:H71"/>
    <mergeCell ref="I68:I71"/>
    <mergeCell ref="J68:L71"/>
    <mergeCell ref="M68:M71"/>
    <mergeCell ref="N68:N71"/>
    <mergeCell ref="M72:M74"/>
    <mergeCell ref="N72:N74"/>
    <mergeCell ref="A63:A65"/>
    <mergeCell ref="B63:D65"/>
    <mergeCell ref="E63:E65"/>
    <mergeCell ref="F63:H65"/>
    <mergeCell ref="I63:I65"/>
    <mergeCell ref="J63:L65"/>
    <mergeCell ref="M63:M65"/>
    <mergeCell ref="N63:N65"/>
    <mergeCell ref="A66:A67"/>
    <mergeCell ref="B66:D67"/>
    <mergeCell ref="E66:E67"/>
    <mergeCell ref="F66:H67"/>
    <mergeCell ref="I66:I67"/>
    <mergeCell ref="J66:L67"/>
    <mergeCell ref="M66:M67"/>
    <mergeCell ref="N66:N67"/>
    <mergeCell ref="J48:L50"/>
    <mergeCell ref="M48:N50"/>
    <mergeCell ref="A50:I58"/>
    <mergeCell ref="A59:N60"/>
    <mergeCell ref="A61:A62"/>
    <mergeCell ref="B61:D61"/>
    <mergeCell ref="E61:E62"/>
    <mergeCell ref="F61:H61"/>
    <mergeCell ref="I61:I62"/>
    <mergeCell ref="J61:L61"/>
    <mergeCell ref="M61:M62"/>
    <mergeCell ref="N61:N62"/>
    <mergeCell ref="B62:D62"/>
    <mergeCell ref="F62:H62"/>
    <mergeCell ref="J62:L62"/>
    <mergeCell ref="A44:A47"/>
    <mergeCell ref="B44:D47"/>
    <mergeCell ref="E44:E47"/>
    <mergeCell ref="F44:H47"/>
    <mergeCell ref="I44:I47"/>
    <mergeCell ref="J44:L47"/>
    <mergeCell ref="M44:M47"/>
    <mergeCell ref="N44:N47"/>
    <mergeCell ref="A41:A43"/>
    <mergeCell ref="B41:D43"/>
    <mergeCell ref="E41:E43"/>
    <mergeCell ref="F41:H43"/>
    <mergeCell ref="I41:I43"/>
    <mergeCell ref="J41:L43"/>
    <mergeCell ref="A39:A40"/>
    <mergeCell ref="B39:D40"/>
    <mergeCell ref="E39:E40"/>
    <mergeCell ref="F39:H40"/>
    <mergeCell ref="I39:I40"/>
    <mergeCell ref="J39:L40"/>
    <mergeCell ref="M39:M40"/>
    <mergeCell ref="N39:N40"/>
    <mergeCell ref="M41:M43"/>
    <mergeCell ref="N41:N43"/>
    <mergeCell ref="A33:E33"/>
    <mergeCell ref="A34:A38"/>
    <mergeCell ref="B34:D38"/>
    <mergeCell ref="E34:E38"/>
    <mergeCell ref="F34:H38"/>
    <mergeCell ref="I34:I38"/>
    <mergeCell ref="J34:L38"/>
    <mergeCell ref="M34:M38"/>
    <mergeCell ref="N34:N38"/>
    <mergeCell ref="A28:N29"/>
    <mergeCell ref="A30:A31"/>
    <mergeCell ref="B30:D30"/>
    <mergeCell ref="E30:E31"/>
    <mergeCell ref="F30:H30"/>
    <mergeCell ref="I30:I31"/>
    <mergeCell ref="J30:L30"/>
    <mergeCell ref="M30:M31"/>
    <mergeCell ref="N30:N31"/>
    <mergeCell ref="B31:D31"/>
    <mergeCell ref="F31:H31"/>
    <mergeCell ref="J31:L31"/>
    <mergeCell ref="M19:M20"/>
    <mergeCell ref="N19:N20"/>
    <mergeCell ref="A21:A23"/>
    <mergeCell ref="B21:D23"/>
    <mergeCell ref="E21:E23"/>
    <mergeCell ref="F21:H23"/>
    <mergeCell ref="I21:I23"/>
    <mergeCell ref="J21:L23"/>
    <mergeCell ref="M21:M23"/>
    <mergeCell ref="N21:N23"/>
    <mergeCell ref="B18:D18"/>
    <mergeCell ref="F18:H18"/>
    <mergeCell ref="J18:L18"/>
    <mergeCell ref="A19:A20"/>
    <mergeCell ref="B19:D20"/>
    <mergeCell ref="E19:E20"/>
    <mergeCell ref="F19:H20"/>
    <mergeCell ref="I19:I20"/>
    <mergeCell ref="J19:L20"/>
    <mergeCell ref="B17:D17"/>
    <mergeCell ref="F17:H17"/>
    <mergeCell ref="J17:L17"/>
    <mergeCell ref="A13:A14"/>
    <mergeCell ref="B13:D13"/>
    <mergeCell ref="E13:E14"/>
    <mergeCell ref="F13:H13"/>
    <mergeCell ref="I13:I14"/>
    <mergeCell ref="J13:L13"/>
    <mergeCell ref="C1:F1"/>
    <mergeCell ref="C2:F2"/>
    <mergeCell ref="C3:F3"/>
    <mergeCell ref="A5:M5"/>
    <mergeCell ref="A6:N9"/>
    <mergeCell ref="A11:N12"/>
    <mergeCell ref="M13:M14"/>
    <mergeCell ref="N13:N14"/>
    <mergeCell ref="B14:D14"/>
    <mergeCell ref="F14:H14"/>
    <mergeCell ref="J14:L14"/>
  </mergeCells>
  <printOptions horizontalCentered="1"/>
  <pageMargins left="0.25" right="0.25"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E541A-513A-4F2A-A4FD-A0549F06739B}">
  <dimension ref="B1:BB50"/>
  <sheetViews>
    <sheetView topLeftCell="J1" zoomScaleNormal="100" workbookViewId="0">
      <selection activeCell="P18" sqref="P18:V22"/>
    </sheetView>
  </sheetViews>
  <sheetFormatPr defaultRowHeight="15" x14ac:dyDescent="0.25"/>
  <cols>
    <col min="1" max="1" width="2.5703125" customWidth="1"/>
    <col min="2" max="2" width="16.140625" customWidth="1"/>
    <col min="3" max="3" width="31.7109375" customWidth="1"/>
    <col min="4" max="4" width="30.42578125" customWidth="1"/>
    <col min="5" max="5" width="32.28515625" customWidth="1"/>
    <col min="7" max="7" width="1.140625" style="125" customWidth="1"/>
    <col min="9" max="9" width="9.28515625" bestFit="1" customWidth="1"/>
    <col min="10" max="10" width="26.28515625" bestFit="1" customWidth="1"/>
    <col min="11" max="11" width="11.140625" bestFit="1" customWidth="1"/>
    <col min="13" max="13" width="1.140625" style="125" customWidth="1"/>
    <col min="16" max="16" width="14" customWidth="1"/>
    <col min="17" max="17" width="45.5703125" bestFit="1" customWidth="1"/>
    <col min="18" max="19" width="13.7109375" customWidth="1"/>
    <col min="28" max="28" width="25.42578125" customWidth="1"/>
    <col min="32" max="34" width="8.85546875" style="204"/>
    <col min="35" max="35" width="9.140625" style="204"/>
    <col min="36" max="36" width="1.140625" style="125" customWidth="1"/>
    <col min="42" max="42" width="2.7109375" customWidth="1"/>
    <col min="47" max="47" width="2.42578125" customWidth="1"/>
    <col min="54" max="54" width="1.140625" style="125" customWidth="1"/>
  </cols>
  <sheetData>
    <row r="1" spans="2:54" x14ac:dyDescent="0.25">
      <c r="J1" t="s">
        <v>1036</v>
      </c>
    </row>
    <row r="2" spans="2:54" x14ac:dyDescent="0.25">
      <c r="I2" t="s">
        <v>1045</v>
      </c>
      <c r="P2" s="7" t="s">
        <v>676</v>
      </c>
    </row>
    <row r="3" spans="2:54" ht="36.6" customHeight="1" x14ac:dyDescent="0.35">
      <c r="B3" s="28" t="s">
        <v>181</v>
      </c>
      <c r="G3" s="126"/>
      <c r="I3" s="354" t="s">
        <v>1035</v>
      </c>
      <c r="J3" s="354" t="s">
        <v>471</v>
      </c>
      <c r="K3" s="354" t="s">
        <v>1034</v>
      </c>
      <c r="M3" s="126"/>
      <c r="P3" s="397" t="s">
        <v>799</v>
      </c>
      <c r="Q3" s="397"/>
      <c r="R3" s="397"/>
      <c r="S3" s="397"/>
      <c r="T3" s="397"/>
      <c r="U3" s="397"/>
      <c r="V3" s="397"/>
      <c r="Y3" s="7" t="s">
        <v>711</v>
      </c>
      <c r="AJ3" s="126"/>
      <c r="BB3" s="126"/>
    </row>
    <row r="4" spans="2:54" ht="85.9" customHeight="1" x14ac:dyDescent="0.25">
      <c r="B4" s="669" t="s">
        <v>180</v>
      </c>
      <c r="C4" s="669"/>
      <c r="D4" s="669"/>
      <c r="E4" s="669"/>
      <c r="I4" t="s">
        <v>1056</v>
      </c>
      <c r="J4" t="s">
        <v>685</v>
      </c>
      <c r="K4" t="s">
        <v>1037</v>
      </c>
      <c r="P4" s="669" t="s">
        <v>798</v>
      </c>
      <c r="Q4" s="669"/>
      <c r="R4" s="669"/>
      <c r="S4" s="669"/>
      <c r="T4" s="669"/>
      <c r="U4" s="669"/>
      <c r="V4" s="669"/>
      <c r="W4" s="1"/>
      <c r="X4" s="1"/>
      <c r="Y4" s="669" t="s">
        <v>707</v>
      </c>
      <c r="Z4" s="669"/>
      <c r="AA4" s="669"/>
      <c r="AB4" s="669"/>
      <c r="AC4" s="669"/>
      <c r="AD4" s="669"/>
      <c r="AE4" s="669"/>
      <c r="AF4" s="669"/>
      <c r="AG4" s="669"/>
      <c r="AH4" s="669"/>
      <c r="AL4" s="676" t="s">
        <v>1099</v>
      </c>
      <c r="AM4" s="676"/>
      <c r="AN4" s="676"/>
      <c r="AO4" s="676"/>
      <c r="AQ4" s="676" t="s">
        <v>1105</v>
      </c>
      <c r="AR4" s="676"/>
      <c r="AS4" s="676"/>
      <c r="AT4" s="676"/>
      <c r="AV4" s="676" t="s">
        <v>1109</v>
      </c>
      <c r="AW4" s="676"/>
      <c r="AX4" s="676"/>
      <c r="AY4" s="676"/>
      <c r="AZ4" s="676"/>
    </row>
    <row r="5" spans="2:54" x14ac:dyDescent="0.25">
      <c r="I5" t="s">
        <v>1056</v>
      </c>
      <c r="J5" t="s">
        <v>183</v>
      </c>
      <c r="K5" t="s">
        <v>975</v>
      </c>
      <c r="Y5" s="664" t="s">
        <v>708</v>
      </c>
      <c r="Z5" s="664"/>
      <c r="AA5" s="664"/>
      <c r="AB5" s="6"/>
      <c r="AL5" s="682" t="s">
        <v>1100</v>
      </c>
      <c r="AM5" s="682"/>
      <c r="AN5" s="682"/>
      <c r="AO5" s="682"/>
      <c r="AP5" s="201"/>
      <c r="AQ5" s="682" t="s">
        <v>1106</v>
      </c>
      <c r="AR5" s="682"/>
      <c r="AS5" s="682"/>
      <c r="AT5" s="682"/>
      <c r="AV5" s="682" t="s">
        <v>1110</v>
      </c>
      <c r="AW5" s="682"/>
      <c r="AX5" s="682"/>
      <c r="AY5" s="682"/>
      <c r="AZ5" s="682"/>
      <c r="BA5" s="201"/>
    </row>
    <row r="6" spans="2:54" x14ac:dyDescent="0.25">
      <c r="B6" s="208" t="s">
        <v>179</v>
      </c>
      <c r="C6" s="208" t="s">
        <v>178</v>
      </c>
      <c r="D6" s="208" t="s">
        <v>177</v>
      </c>
      <c r="E6" s="208" t="s">
        <v>176</v>
      </c>
      <c r="I6" t="s">
        <v>1056</v>
      </c>
      <c r="J6" t="s">
        <v>1038</v>
      </c>
      <c r="K6" t="s">
        <v>975</v>
      </c>
      <c r="P6" s="205" t="s">
        <v>242</v>
      </c>
      <c r="Q6" s="666" t="s">
        <v>677</v>
      </c>
      <c r="R6" s="666"/>
      <c r="S6" s="666"/>
      <c r="T6" s="666"/>
      <c r="U6" s="666"/>
      <c r="V6" s="666"/>
      <c r="Y6" s="664" t="s">
        <v>709</v>
      </c>
      <c r="Z6" s="664"/>
      <c r="AA6" s="664"/>
      <c r="AB6" s="6"/>
      <c r="AL6" s="682" t="s">
        <v>1101</v>
      </c>
      <c r="AM6" s="682"/>
      <c r="AN6" s="682"/>
      <c r="AO6" s="682"/>
      <c r="AP6" s="201"/>
      <c r="AQ6" s="682" t="s">
        <v>1107</v>
      </c>
      <c r="AR6" s="682"/>
      <c r="AS6" s="682"/>
      <c r="AT6" s="682"/>
      <c r="AV6" s="682" t="s">
        <v>1111</v>
      </c>
      <c r="AW6" s="682"/>
      <c r="AX6" s="682"/>
      <c r="AY6" s="682"/>
      <c r="AZ6" s="682"/>
      <c r="BA6" s="201"/>
    </row>
    <row r="7" spans="2:54" ht="30" x14ac:dyDescent="0.25">
      <c r="B7" s="25" t="s">
        <v>175</v>
      </c>
      <c r="C7" s="25" t="s">
        <v>174</v>
      </c>
      <c r="D7" s="25" t="s">
        <v>173</v>
      </c>
      <c r="E7" s="24" t="s">
        <v>172</v>
      </c>
      <c r="I7" t="s">
        <v>1056</v>
      </c>
      <c r="J7" t="s">
        <v>1039</v>
      </c>
      <c r="K7" t="s">
        <v>975</v>
      </c>
      <c r="P7" s="207" t="s">
        <v>175</v>
      </c>
      <c r="Q7" s="665" t="s">
        <v>678</v>
      </c>
      <c r="R7" s="665"/>
      <c r="S7" s="665"/>
      <c r="T7" s="665"/>
      <c r="U7" s="665"/>
      <c r="V7" s="665"/>
      <c r="Y7" s="664" t="s">
        <v>710</v>
      </c>
      <c r="Z7" s="664"/>
      <c r="AA7" s="664"/>
      <c r="AB7" s="6"/>
      <c r="AL7" s="682" t="s">
        <v>1102</v>
      </c>
      <c r="AM7" s="682"/>
      <c r="AN7" s="682"/>
      <c r="AO7" s="682"/>
      <c r="AP7" s="201"/>
      <c r="AQ7" s="682" t="s">
        <v>1108</v>
      </c>
      <c r="AR7" s="682"/>
      <c r="AS7" s="682"/>
      <c r="AT7" s="682"/>
      <c r="AV7" s="682" t="s">
        <v>1113</v>
      </c>
      <c r="AW7" s="682"/>
      <c r="AX7" s="682"/>
      <c r="AY7" s="682"/>
      <c r="AZ7" s="682"/>
      <c r="BA7" s="201"/>
    </row>
    <row r="8" spans="2:54" ht="30" x14ac:dyDescent="0.25">
      <c r="B8" s="23"/>
      <c r="C8" s="23" t="s">
        <v>171</v>
      </c>
      <c r="D8" s="23"/>
      <c r="E8" s="22" t="s">
        <v>170</v>
      </c>
      <c r="I8" t="s">
        <v>1056</v>
      </c>
      <c r="J8" t="s">
        <v>1048</v>
      </c>
      <c r="K8" t="s">
        <v>1037</v>
      </c>
      <c r="P8" s="207" t="s">
        <v>165</v>
      </c>
      <c r="Q8" s="665" t="s">
        <v>679</v>
      </c>
      <c r="R8" s="665"/>
      <c r="S8" s="665"/>
      <c r="T8" s="665"/>
      <c r="U8" s="665"/>
      <c r="V8" s="665"/>
      <c r="AL8" s="682" t="s">
        <v>1103</v>
      </c>
      <c r="AM8" s="682"/>
      <c r="AN8" s="682"/>
      <c r="AO8" s="682"/>
      <c r="AP8" s="201"/>
      <c r="AV8" s="682" t="s">
        <v>1112</v>
      </c>
      <c r="AW8" s="682"/>
      <c r="AX8" s="682"/>
      <c r="AY8" s="682"/>
      <c r="AZ8" s="682"/>
      <c r="BA8" s="201"/>
    </row>
    <row r="9" spans="2:54" ht="30" x14ac:dyDescent="0.25">
      <c r="B9" s="23"/>
      <c r="C9" s="23" t="s">
        <v>169</v>
      </c>
      <c r="D9" s="23"/>
      <c r="E9" s="22" t="s">
        <v>168</v>
      </c>
      <c r="I9" t="s">
        <v>1056</v>
      </c>
      <c r="J9" t="s">
        <v>1049</v>
      </c>
      <c r="K9" t="s">
        <v>1050</v>
      </c>
      <c r="P9" s="207" t="s">
        <v>155</v>
      </c>
      <c r="Q9" s="665" t="s">
        <v>680</v>
      </c>
      <c r="R9" s="665"/>
      <c r="S9" s="665"/>
      <c r="T9" s="665"/>
      <c r="U9" s="665"/>
      <c r="V9" s="665"/>
      <c r="Y9" s="668" t="s">
        <v>712</v>
      </c>
      <c r="Z9" s="668"/>
      <c r="AA9" s="668"/>
      <c r="AB9" s="668"/>
      <c r="AC9" s="668"/>
      <c r="AD9" s="668"/>
      <c r="AE9" s="668"/>
      <c r="AF9" s="209" t="s">
        <v>715</v>
      </c>
      <c r="AG9" s="209" t="s">
        <v>713</v>
      </c>
      <c r="AH9" s="209" t="s">
        <v>714</v>
      </c>
      <c r="AL9" s="682" t="s">
        <v>1104</v>
      </c>
      <c r="AM9" s="682"/>
      <c r="AN9" s="682"/>
      <c r="AO9" s="682"/>
      <c r="AP9" s="201"/>
    </row>
    <row r="10" spans="2:54" ht="30" x14ac:dyDescent="0.25">
      <c r="B10" s="23"/>
      <c r="C10" s="23" t="s">
        <v>167</v>
      </c>
      <c r="D10" s="23"/>
      <c r="E10" s="23"/>
      <c r="I10" t="s">
        <v>1056</v>
      </c>
      <c r="J10" t="s">
        <v>1053</v>
      </c>
      <c r="K10" t="s">
        <v>1050</v>
      </c>
      <c r="P10" s="661" t="s">
        <v>706</v>
      </c>
      <c r="Q10" s="661"/>
      <c r="R10" s="661"/>
      <c r="S10" s="661"/>
      <c r="T10" s="661"/>
      <c r="U10" s="661"/>
      <c r="V10" s="661"/>
      <c r="Y10" s="663" t="s">
        <v>716</v>
      </c>
      <c r="Z10" s="663"/>
      <c r="AA10" s="663"/>
      <c r="AB10" s="663"/>
      <c r="AC10" s="663"/>
      <c r="AD10" s="663"/>
      <c r="AE10" s="663"/>
      <c r="AF10" s="206"/>
      <c r="AG10" s="206"/>
      <c r="AH10" s="206"/>
    </row>
    <row r="11" spans="2:54" x14ac:dyDescent="0.25">
      <c r="B11" s="21"/>
      <c r="C11" s="21" t="s">
        <v>166</v>
      </c>
      <c r="D11" s="21"/>
      <c r="E11" s="21"/>
      <c r="I11" t="s">
        <v>1040</v>
      </c>
      <c r="J11" t="s">
        <v>183</v>
      </c>
      <c r="K11" t="s">
        <v>1044</v>
      </c>
      <c r="P11" s="205" t="s">
        <v>684</v>
      </c>
      <c r="Q11" s="678" t="s">
        <v>129</v>
      </c>
      <c r="R11" s="678"/>
      <c r="S11" s="678"/>
      <c r="T11" s="678"/>
      <c r="U11" s="678"/>
      <c r="V11" s="678"/>
      <c r="Y11" s="663" t="s">
        <v>717</v>
      </c>
      <c r="Z11" s="663"/>
      <c r="AA11" s="663"/>
      <c r="AB11" s="663"/>
      <c r="AC11" s="663"/>
      <c r="AD11" s="663"/>
      <c r="AE11" s="663"/>
      <c r="AF11" s="206"/>
      <c r="AG11" s="206"/>
      <c r="AH11" s="206"/>
    </row>
    <row r="12" spans="2:54" ht="30" x14ac:dyDescent="0.25">
      <c r="B12" s="25" t="s">
        <v>165</v>
      </c>
      <c r="C12" s="24" t="s">
        <v>164</v>
      </c>
      <c r="D12" s="25" t="s">
        <v>163</v>
      </c>
      <c r="E12" s="24" t="s">
        <v>162</v>
      </c>
      <c r="I12" t="s">
        <v>1040</v>
      </c>
      <c r="J12" t="s">
        <v>685</v>
      </c>
      <c r="K12" t="s">
        <v>1037</v>
      </c>
      <c r="P12" s="679" t="s">
        <v>685</v>
      </c>
      <c r="Q12" s="680"/>
      <c r="R12" s="680"/>
      <c r="S12" s="680"/>
      <c r="T12" s="680"/>
      <c r="U12" s="680"/>
      <c r="V12" s="681"/>
      <c r="Y12" s="660" t="s">
        <v>718</v>
      </c>
      <c r="Z12" s="661"/>
      <c r="AA12" s="661"/>
      <c r="AB12" s="661"/>
      <c r="AC12" s="661"/>
      <c r="AD12" s="661"/>
      <c r="AE12" s="661"/>
      <c r="AF12" s="661"/>
      <c r="AG12" s="661"/>
      <c r="AH12" s="662"/>
    </row>
    <row r="13" spans="2:54" ht="30.6" customHeight="1" x14ac:dyDescent="0.25">
      <c r="B13" s="27"/>
      <c r="C13" s="22" t="s">
        <v>161</v>
      </c>
      <c r="D13" s="27"/>
      <c r="E13" s="22" t="s">
        <v>160</v>
      </c>
      <c r="I13" t="s">
        <v>1040</v>
      </c>
      <c r="J13" t="s">
        <v>1041</v>
      </c>
      <c r="K13" t="s">
        <v>1042</v>
      </c>
      <c r="P13" s="6"/>
      <c r="Q13" s="660" t="s">
        <v>686</v>
      </c>
      <c r="R13" s="661"/>
      <c r="S13" s="661"/>
      <c r="T13" s="661"/>
      <c r="U13" s="661"/>
      <c r="V13" s="662"/>
      <c r="Y13" s="660"/>
      <c r="Z13" s="661"/>
      <c r="AA13" s="661"/>
      <c r="AB13" s="661"/>
      <c r="AC13" s="661"/>
      <c r="AD13" s="661"/>
      <c r="AE13" s="661"/>
      <c r="AF13" s="661"/>
      <c r="AG13" s="661"/>
      <c r="AH13" s="662"/>
    </row>
    <row r="14" spans="2:54" ht="30" x14ac:dyDescent="0.25">
      <c r="B14" s="27"/>
      <c r="C14" s="22" t="s">
        <v>159</v>
      </c>
      <c r="D14" s="27"/>
      <c r="E14" s="22" t="s">
        <v>158</v>
      </c>
      <c r="I14" t="s">
        <v>1040</v>
      </c>
      <c r="J14" t="s">
        <v>1043</v>
      </c>
      <c r="K14" t="s">
        <v>1037</v>
      </c>
      <c r="P14" s="6"/>
      <c r="Q14" s="660" t="s">
        <v>1031</v>
      </c>
      <c r="R14" s="661"/>
      <c r="S14" s="661"/>
      <c r="T14" s="661"/>
      <c r="U14" s="661"/>
      <c r="V14" s="662"/>
      <c r="Y14" s="663" t="s">
        <v>719</v>
      </c>
      <c r="Z14" s="663"/>
      <c r="AA14" s="663"/>
      <c r="AB14" s="663"/>
      <c r="AC14" s="663"/>
      <c r="AD14" s="663"/>
      <c r="AE14" s="663"/>
      <c r="AF14" s="206"/>
      <c r="AG14" s="206"/>
      <c r="AH14" s="206"/>
    </row>
    <row r="15" spans="2:54" ht="30" x14ac:dyDescent="0.25">
      <c r="B15" s="27"/>
      <c r="C15" s="22" t="s">
        <v>157</v>
      </c>
      <c r="D15" s="27"/>
      <c r="E15" s="27"/>
      <c r="I15" t="s">
        <v>1040</v>
      </c>
      <c r="J15" t="s">
        <v>1049</v>
      </c>
      <c r="K15" t="s">
        <v>1042</v>
      </c>
      <c r="P15" s="6"/>
      <c r="Q15" s="660" t="s">
        <v>687</v>
      </c>
      <c r="R15" s="661"/>
      <c r="S15" s="661"/>
      <c r="T15" s="661"/>
      <c r="U15" s="661"/>
      <c r="V15" s="662"/>
      <c r="Y15" s="660" t="s">
        <v>718</v>
      </c>
      <c r="Z15" s="661"/>
      <c r="AA15" s="661"/>
      <c r="AB15" s="661"/>
      <c r="AC15" s="661"/>
      <c r="AD15" s="661"/>
      <c r="AE15" s="661"/>
      <c r="AF15" s="661"/>
      <c r="AG15" s="661"/>
      <c r="AH15" s="662"/>
    </row>
    <row r="16" spans="2:54" ht="30" x14ac:dyDescent="0.25">
      <c r="B16" s="26"/>
      <c r="C16" s="20" t="s">
        <v>156</v>
      </c>
      <c r="D16" s="26"/>
      <c r="E16" s="26"/>
      <c r="I16" t="s">
        <v>1040</v>
      </c>
      <c r="J16" t="s">
        <v>1038</v>
      </c>
      <c r="K16" t="s">
        <v>975</v>
      </c>
      <c r="P16" s="6"/>
      <c r="Q16" s="660" t="s">
        <v>688</v>
      </c>
      <c r="R16" s="661"/>
      <c r="S16" s="661"/>
      <c r="T16" s="661"/>
      <c r="U16" s="661"/>
      <c r="V16" s="662"/>
      <c r="Y16" s="660"/>
      <c r="Z16" s="661"/>
      <c r="AA16" s="661"/>
      <c r="AB16" s="661"/>
      <c r="AC16" s="661"/>
      <c r="AD16" s="661"/>
      <c r="AE16" s="661"/>
      <c r="AF16" s="661"/>
      <c r="AG16" s="661"/>
      <c r="AH16" s="662"/>
    </row>
    <row r="17" spans="2:34" ht="30" x14ac:dyDescent="0.25">
      <c r="B17" s="25" t="s">
        <v>155</v>
      </c>
      <c r="C17" s="25" t="s">
        <v>154</v>
      </c>
      <c r="D17" s="25" t="s">
        <v>153</v>
      </c>
      <c r="E17" s="24" t="s">
        <v>152</v>
      </c>
      <c r="I17" t="s">
        <v>1040</v>
      </c>
      <c r="J17" t="s">
        <v>1039</v>
      </c>
      <c r="K17" t="s">
        <v>975</v>
      </c>
      <c r="P17" s="6"/>
      <c r="Q17" s="660" t="s">
        <v>689</v>
      </c>
      <c r="R17" s="661"/>
      <c r="S17" s="661"/>
      <c r="T17" s="661"/>
      <c r="U17" s="661"/>
      <c r="V17" s="662"/>
      <c r="Y17" s="663" t="s">
        <v>720</v>
      </c>
      <c r="Z17" s="663"/>
      <c r="AA17" s="663"/>
      <c r="AB17" s="663"/>
      <c r="AC17" s="663"/>
      <c r="AD17" s="663"/>
      <c r="AE17" s="663"/>
      <c r="AF17" s="206"/>
      <c r="AG17" s="206"/>
      <c r="AH17" s="206"/>
    </row>
    <row r="18" spans="2:34" ht="43.15" customHeight="1" x14ac:dyDescent="0.25">
      <c r="B18" s="23"/>
      <c r="C18" s="23" t="s">
        <v>151</v>
      </c>
      <c r="D18" s="23"/>
      <c r="E18" s="22" t="s">
        <v>150</v>
      </c>
      <c r="I18" t="s">
        <v>1040</v>
      </c>
      <c r="J18" t="s">
        <v>1048</v>
      </c>
      <c r="K18" t="s">
        <v>1037</v>
      </c>
      <c r="P18" s="673" t="s">
        <v>690</v>
      </c>
      <c r="Q18" s="674"/>
      <c r="R18" s="674"/>
      <c r="S18" s="674"/>
      <c r="T18" s="674"/>
      <c r="U18" s="674"/>
      <c r="V18" s="675"/>
      <c r="Y18" s="660" t="s">
        <v>721</v>
      </c>
      <c r="Z18" s="661"/>
      <c r="AA18" s="661"/>
      <c r="AB18" s="661"/>
      <c r="AC18" s="661"/>
      <c r="AD18" s="661"/>
      <c r="AE18" s="661"/>
      <c r="AF18" s="661"/>
      <c r="AG18" s="661"/>
      <c r="AH18" s="662"/>
    </row>
    <row r="19" spans="2:34" ht="28.9" customHeight="1" x14ac:dyDescent="0.25">
      <c r="B19" s="23"/>
      <c r="C19" s="23" t="s">
        <v>149</v>
      </c>
      <c r="D19" s="23"/>
      <c r="E19" s="22" t="s">
        <v>148</v>
      </c>
      <c r="I19" t="s">
        <v>1040</v>
      </c>
      <c r="J19" t="s">
        <v>1053</v>
      </c>
      <c r="K19" t="s">
        <v>1050</v>
      </c>
      <c r="P19" s="6"/>
      <c r="Q19" s="660" t="s">
        <v>691</v>
      </c>
      <c r="R19" s="661"/>
      <c r="S19" s="661"/>
      <c r="T19" s="661"/>
      <c r="U19" s="661"/>
      <c r="V19" s="662"/>
      <c r="Y19" s="660"/>
      <c r="Z19" s="661"/>
      <c r="AA19" s="661"/>
      <c r="AB19" s="661"/>
      <c r="AC19" s="661"/>
      <c r="AD19" s="661"/>
      <c r="AE19" s="661"/>
      <c r="AF19" s="661"/>
      <c r="AG19" s="661"/>
      <c r="AH19" s="662"/>
    </row>
    <row r="20" spans="2:34" ht="43.15" customHeight="1" x14ac:dyDescent="0.25">
      <c r="B20" s="23"/>
      <c r="C20" s="23" t="s">
        <v>147</v>
      </c>
      <c r="D20" s="23"/>
      <c r="E20" s="23"/>
      <c r="I20" t="s">
        <v>1057</v>
      </c>
      <c r="J20" t="s">
        <v>1041</v>
      </c>
      <c r="K20" t="s">
        <v>975</v>
      </c>
      <c r="P20" s="6"/>
      <c r="Q20" s="660" t="s">
        <v>1033</v>
      </c>
      <c r="R20" s="661"/>
      <c r="S20" s="661"/>
      <c r="T20" s="661"/>
      <c r="U20" s="661"/>
      <c r="V20" s="662"/>
      <c r="Y20" s="667" t="s">
        <v>722</v>
      </c>
      <c r="Z20" s="667"/>
      <c r="AA20" s="667"/>
      <c r="AB20" s="667"/>
      <c r="AC20" s="667"/>
      <c r="AD20" s="667"/>
      <c r="AE20" s="667"/>
      <c r="AF20" s="209" t="s">
        <v>715</v>
      </c>
      <c r="AG20" s="209" t="s">
        <v>713</v>
      </c>
      <c r="AH20" s="209" t="s">
        <v>714</v>
      </c>
    </row>
    <row r="21" spans="2:34" ht="30" x14ac:dyDescent="0.25">
      <c r="B21" s="23"/>
      <c r="C21" s="23" t="s">
        <v>146</v>
      </c>
      <c r="D21" s="23"/>
      <c r="E21" s="23"/>
      <c r="I21" t="s">
        <v>1057</v>
      </c>
      <c r="J21" t="s">
        <v>183</v>
      </c>
      <c r="K21" t="s">
        <v>1037</v>
      </c>
      <c r="P21" s="6"/>
      <c r="Q21" s="660" t="s">
        <v>692</v>
      </c>
      <c r="R21" s="661"/>
      <c r="S21" s="661"/>
      <c r="T21" s="661"/>
      <c r="U21" s="661"/>
      <c r="V21" s="662"/>
      <c r="Y21" s="663" t="s">
        <v>723</v>
      </c>
      <c r="Z21" s="663"/>
      <c r="AA21" s="663"/>
      <c r="AB21" s="663"/>
      <c r="AC21" s="663"/>
      <c r="AD21" s="663"/>
      <c r="AE21" s="663"/>
      <c r="AF21" s="206"/>
      <c r="AG21" s="206"/>
      <c r="AH21" s="206"/>
    </row>
    <row r="22" spans="2:34" ht="43.15" customHeight="1" x14ac:dyDescent="0.25">
      <c r="B22" s="21"/>
      <c r="C22" s="21" t="s">
        <v>145</v>
      </c>
      <c r="D22" s="21"/>
      <c r="E22" s="21"/>
      <c r="I22" t="s">
        <v>1057</v>
      </c>
      <c r="J22" t="s">
        <v>1038</v>
      </c>
      <c r="K22" t="s">
        <v>975</v>
      </c>
      <c r="P22" s="6"/>
      <c r="Q22" s="660" t="s">
        <v>693</v>
      </c>
      <c r="R22" s="661"/>
      <c r="S22" s="661"/>
      <c r="T22" s="661"/>
      <c r="U22" s="661"/>
      <c r="V22" s="662"/>
      <c r="Y22" s="663" t="s">
        <v>724</v>
      </c>
      <c r="Z22" s="663"/>
      <c r="AA22" s="663"/>
      <c r="AB22" s="663"/>
      <c r="AC22" s="663"/>
      <c r="AD22" s="663"/>
      <c r="AE22" s="663"/>
      <c r="AF22" s="206"/>
      <c r="AG22" s="206"/>
      <c r="AH22" s="206"/>
    </row>
    <row r="23" spans="2:34" ht="30" x14ac:dyDescent="0.25">
      <c r="B23" s="25" t="s">
        <v>144</v>
      </c>
      <c r="C23" s="25" t="s">
        <v>143</v>
      </c>
      <c r="D23" s="25" t="s">
        <v>142</v>
      </c>
      <c r="E23" s="24" t="s">
        <v>141</v>
      </c>
      <c r="I23" t="s">
        <v>1057</v>
      </c>
      <c r="J23" t="s">
        <v>1043</v>
      </c>
      <c r="K23" t="s">
        <v>1037</v>
      </c>
      <c r="P23" s="6"/>
      <c r="Q23" s="660" t="s">
        <v>694</v>
      </c>
      <c r="R23" s="661"/>
      <c r="S23" s="661"/>
      <c r="T23" s="661"/>
      <c r="U23" s="661"/>
      <c r="V23" s="662"/>
      <c r="Y23" s="663" t="s">
        <v>725</v>
      </c>
      <c r="Z23" s="663"/>
      <c r="AA23" s="663"/>
      <c r="AB23" s="663"/>
      <c r="AC23" s="663"/>
      <c r="AD23" s="663"/>
      <c r="AE23" s="663"/>
      <c r="AF23" s="206"/>
      <c r="AG23" s="206"/>
      <c r="AH23" s="206"/>
    </row>
    <row r="24" spans="2:34" ht="28.9" customHeight="1" x14ac:dyDescent="0.25">
      <c r="B24" s="23"/>
      <c r="C24" s="23" t="s">
        <v>140</v>
      </c>
      <c r="D24" s="23"/>
      <c r="E24" s="22" t="s">
        <v>139</v>
      </c>
      <c r="I24" t="s">
        <v>1057</v>
      </c>
      <c r="J24" t="s">
        <v>685</v>
      </c>
      <c r="K24" t="s">
        <v>1037</v>
      </c>
      <c r="P24" s="6"/>
      <c r="Q24" s="660" t="s">
        <v>695</v>
      </c>
      <c r="R24" s="661"/>
      <c r="S24" s="661"/>
      <c r="T24" s="661"/>
      <c r="U24" s="661"/>
      <c r="V24" s="662"/>
      <c r="Y24" s="663" t="s">
        <v>726</v>
      </c>
      <c r="Z24" s="663"/>
      <c r="AA24" s="663"/>
      <c r="AB24" s="663"/>
      <c r="AC24" s="663"/>
      <c r="AD24" s="663"/>
      <c r="AE24" s="663"/>
      <c r="AF24" s="206"/>
      <c r="AG24" s="206"/>
      <c r="AH24" s="206"/>
    </row>
    <row r="25" spans="2:34" ht="45" x14ac:dyDescent="0.25">
      <c r="B25" s="21"/>
      <c r="C25" s="21" t="s">
        <v>138</v>
      </c>
      <c r="D25" s="21"/>
      <c r="E25" s="20" t="s">
        <v>137</v>
      </c>
      <c r="I25" t="s">
        <v>1057</v>
      </c>
      <c r="J25" t="s">
        <v>1049</v>
      </c>
      <c r="K25" t="s">
        <v>1037</v>
      </c>
      <c r="P25" s="6"/>
      <c r="Q25" s="660" t="s">
        <v>696</v>
      </c>
      <c r="R25" s="661"/>
      <c r="S25" s="661"/>
      <c r="T25" s="661"/>
      <c r="U25" s="661"/>
      <c r="V25" s="662"/>
      <c r="Y25" s="663" t="s">
        <v>727</v>
      </c>
      <c r="Z25" s="663"/>
      <c r="AA25" s="663"/>
      <c r="AB25" s="663"/>
      <c r="AC25" s="663"/>
      <c r="AD25" s="663"/>
      <c r="AE25" s="663"/>
      <c r="AF25" s="206"/>
      <c r="AG25" s="206"/>
      <c r="AH25" s="206"/>
    </row>
    <row r="26" spans="2:34" ht="45.6" customHeight="1" x14ac:dyDescent="0.25">
      <c r="B26" s="19"/>
      <c r="C26" s="19"/>
      <c r="D26" s="19"/>
      <c r="E26" s="19"/>
      <c r="I26" t="s">
        <v>1057</v>
      </c>
      <c r="J26" t="s">
        <v>1039</v>
      </c>
      <c r="K26" t="s">
        <v>975</v>
      </c>
      <c r="P26" s="6"/>
      <c r="Q26" s="660" t="s">
        <v>697</v>
      </c>
      <c r="R26" s="661"/>
      <c r="S26" s="661"/>
      <c r="T26" s="661"/>
      <c r="U26" s="661"/>
      <c r="V26" s="662"/>
      <c r="Y26" s="663" t="s">
        <v>728</v>
      </c>
      <c r="Z26" s="663"/>
      <c r="AA26" s="663"/>
      <c r="AB26" s="663"/>
      <c r="AC26" s="663"/>
      <c r="AD26" s="663"/>
      <c r="AE26" s="663"/>
      <c r="AF26" s="206"/>
      <c r="AG26" s="206"/>
      <c r="AH26" s="206"/>
    </row>
    <row r="27" spans="2:34" ht="61.5" customHeight="1" x14ac:dyDescent="0.25">
      <c r="B27" s="677" t="s">
        <v>136</v>
      </c>
      <c r="C27" s="677"/>
      <c r="D27" s="677"/>
      <c r="E27" s="677"/>
      <c r="I27" t="s">
        <v>1057</v>
      </c>
      <c r="J27" t="s">
        <v>1048</v>
      </c>
      <c r="K27" t="s">
        <v>1052</v>
      </c>
      <c r="P27" s="6"/>
      <c r="Q27" s="660" t="s">
        <v>698</v>
      </c>
      <c r="R27" s="661"/>
      <c r="S27" s="661"/>
      <c r="T27" s="661"/>
      <c r="U27" s="661"/>
      <c r="V27" s="662"/>
      <c r="Y27" s="663" t="s">
        <v>729</v>
      </c>
      <c r="Z27" s="663"/>
      <c r="AA27" s="663"/>
      <c r="AB27" s="663"/>
      <c r="AC27" s="663"/>
      <c r="AD27" s="663"/>
      <c r="AE27" s="663"/>
      <c r="AF27" s="206"/>
      <c r="AG27" s="206"/>
      <c r="AH27" s="206"/>
    </row>
    <row r="28" spans="2:34" ht="34.9" customHeight="1" x14ac:dyDescent="0.25">
      <c r="B28" s="19"/>
      <c r="C28" s="19"/>
      <c r="D28" s="19"/>
      <c r="E28" s="19"/>
      <c r="I28" t="s">
        <v>1057</v>
      </c>
      <c r="J28" t="s">
        <v>1053</v>
      </c>
      <c r="K28" t="s">
        <v>1050</v>
      </c>
      <c r="P28" s="6"/>
      <c r="Q28" s="660" t="s">
        <v>699</v>
      </c>
      <c r="R28" s="661"/>
      <c r="S28" s="661"/>
      <c r="T28" s="661"/>
      <c r="U28" s="661"/>
      <c r="V28" s="662"/>
      <c r="Y28" s="667" t="s">
        <v>730</v>
      </c>
      <c r="Z28" s="667"/>
      <c r="AA28" s="667"/>
      <c r="AB28" s="667"/>
      <c r="AC28" s="667"/>
      <c r="AD28" s="667"/>
      <c r="AE28" s="667"/>
      <c r="AF28" s="209" t="s">
        <v>715</v>
      </c>
      <c r="AG28" s="209" t="s">
        <v>713</v>
      </c>
      <c r="AH28" s="209" t="s">
        <v>714</v>
      </c>
    </row>
    <row r="29" spans="2:34" ht="35.450000000000003" customHeight="1" x14ac:dyDescent="0.25">
      <c r="B29" s="18"/>
      <c r="C29" s="18"/>
      <c r="D29" s="18"/>
      <c r="E29" s="18"/>
      <c r="P29" s="6"/>
      <c r="Q29" s="660" t="s">
        <v>692</v>
      </c>
      <c r="R29" s="661"/>
      <c r="S29" s="661"/>
      <c r="T29" s="661"/>
      <c r="U29" s="661"/>
      <c r="V29" s="662"/>
      <c r="Y29" s="663" t="s">
        <v>731</v>
      </c>
      <c r="Z29" s="663"/>
      <c r="AA29" s="663"/>
      <c r="AB29" s="663"/>
      <c r="AC29" s="663"/>
      <c r="AD29" s="663"/>
      <c r="AE29" s="663"/>
      <c r="AF29" s="206"/>
      <c r="AG29" s="206"/>
      <c r="AH29" s="206"/>
    </row>
    <row r="30" spans="2:34" ht="32.450000000000003" customHeight="1" x14ac:dyDescent="0.25">
      <c r="B30" s="18"/>
      <c r="C30" s="18"/>
      <c r="D30" s="18"/>
      <c r="E30" s="18"/>
      <c r="P30" s="6"/>
      <c r="Q30" s="660" t="s">
        <v>700</v>
      </c>
      <c r="R30" s="661"/>
      <c r="S30" s="661"/>
      <c r="T30" s="661"/>
      <c r="U30" s="661"/>
      <c r="V30" s="662"/>
      <c r="Y30" s="663" t="s">
        <v>732</v>
      </c>
      <c r="Z30" s="663"/>
      <c r="AA30" s="663"/>
      <c r="AB30" s="663"/>
      <c r="AC30" s="663"/>
      <c r="AD30" s="663"/>
      <c r="AE30" s="663"/>
      <c r="AF30" s="206"/>
      <c r="AG30" s="206"/>
      <c r="AH30" s="206"/>
    </row>
    <row r="31" spans="2:34" ht="37.15" customHeight="1" x14ac:dyDescent="0.25">
      <c r="B31" s="18"/>
      <c r="C31" s="18"/>
      <c r="D31" s="18"/>
      <c r="E31" s="18"/>
      <c r="P31" s="6"/>
      <c r="Q31" s="660" t="s">
        <v>701</v>
      </c>
      <c r="R31" s="661"/>
      <c r="S31" s="661"/>
      <c r="T31" s="661"/>
      <c r="U31" s="661"/>
      <c r="V31" s="662"/>
      <c r="Y31" s="663" t="s">
        <v>733</v>
      </c>
      <c r="Z31" s="663"/>
      <c r="AA31" s="663"/>
      <c r="AB31" s="663"/>
      <c r="AC31" s="663"/>
      <c r="AD31" s="663"/>
      <c r="AE31" s="663"/>
      <c r="AF31" s="206"/>
      <c r="AG31" s="206"/>
      <c r="AH31" s="206"/>
    </row>
    <row r="32" spans="2:34" ht="36.6" customHeight="1" x14ac:dyDescent="0.25">
      <c r="B32" s="18"/>
      <c r="C32" s="18"/>
      <c r="D32" s="18"/>
      <c r="E32" s="18"/>
      <c r="P32" s="6"/>
      <c r="Q32" s="660" t="s">
        <v>702</v>
      </c>
      <c r="R32" s="661"/>
      <c r="S32" s="661"/>
      <c r="T32" s="661"/>
      <c r="U32" s="661"/>
      <c r="V32" s="662"/>
      <c r="Y32" s="668" t="s">
        <v>734</v>
      </c>
      <c r="Z32" s="668"/>
      <c r="AA32" s="668"/>
      <c r="AB32" s="668"/>
      <c r="AC32" s="668"/>
      <c r="AD32" s="668"/>
      <c r="AE32" s="668"/>
      <c r="AF32" s="209" t="s">
        <v>715</v>
      </c>
      <c r="AG32" s="209" t="s">
        <v>713</v>
      </c>
      <c r="AH32" s="209" t="s">
        <v>714</v>
      </c>
    </row>
    <row r="33" spans="2:34" ht="51" customHeight="1" x14ac:dyDescent="0.25">
      <c r="B33" s="18"/>
      <c r="C33" s="18"/>
      <c r="D33" s="18"/>
      <c r="E33" s="18"/>
      <c r="P33" s="673" t="s">
        <v>703</v>
      </c>
      <c r="Q33" s="674"/>
      <c r="R33" s="674"/>
      <c r="S33" s="674"/>
      <c r="T33" s="674"/>
      <c r="U33" s="674"/>
      <c r="V33" s="675"/>
      <c r="Y33" s="663" t="s">
        <v>735</v>
      </c>
      <c r="Z33" s="663"/>
      <c r="AA33" s="663"/>
      <c r="AB33" s="663"/>
      <c r="AC33" s="663"/>
      <c r="AD33" s="663"/>
      <c r="AE33" s="663"/>
      <c r="AF33" s="206"/>
      <c r="AG33" s="206"/>
      <c r="AH33" s="206"/>
    </row>
    <row r="34" spans="2:34" ht="36.6" customHeight="1" x14ac:dyDescent="0.25">
      <c r="B34" s="18"/>
      <c r="C34" s="18"/>
      <c r="D34" s="18"/>
      <c r="E34" s="18"/>
      <c r="P34" s="670" t="s">
        <v>704</v>
      </c>
      <c r="Q34" s="671"/>
      <c r="R34" s="671"/>
      <c r="S34" s="671"/>
      <c r="T34" s="671"/>
      <c r="U34" s="671"/>
      <c r="V34" s="672"/>
      <c r="Y34" s="663" t="s">
        <v>736</v>
      </c>
      <c r="Z34" s="663"/>
      <c r="AA34" s="663"/>
      <c r="AB34" s="663"/>
      <c r="AC34" s="663"/>
      <c r="AD34" s="663"/>
      <c r="AE34" s="663"/>
      <c r="AF34" s="206"/>
      <c r="AG34" s="206"/>
      <c r="AH34" s="206"/>
    </row>
    <row r="35" spans="2:34" ht="36.6" customHeight="1" x14ac:dyDescent="0.25">
      <c r="P35" s="6"/>
      <c r="Q35" s="660" t="s">
        <v>705</v>
      </c>
      <c r="R35" s="661"/>
      <c r="S35" s="661"/>
      <c r="T35" s="661"/>
      <c r="U35" s="661"/>
      <c r="V35" s="662"/>
      <c r="Y35" s="663" t="s">
        <v>737</v>
      </c>
      <c r="Z35" s="663"/>
      <c r="AA35" s="663"/>
      <c r="AB35" s="663"/>
      <c r="AC35" s="663"/>
      <c r="AD35" s="663"/>
      <c r="AE35" s="663"/>
      <c r="AF35" s="206"/>
      <c r="AG35" s="206"/>
      <c r="AH35" s="206"/>
    </row>
    <row r="36" spans="2:34" ht="36.6" customHeight="1" x14ac:dyDescent="0.25">
      <c r="Y36" s="663" t="s">
        <v>738</v>
      </c>
      <c r="Z36" s="663"/>
      <c r="AA36" s="663"/>
      <c r="AB36" s="663"/>
      <c r="AC36" s="663"/>
      <c r="AD36" s="663"/>
      <c r="AE36" s="663"/>
      <c r="AF36" s="206"/>
      <c r="AG36" s="206"/>
      <c r="AH36" s="206"/>
    </row>
    <row r="37" spans="2:34" ht="36.6" customHeight="1" x14ac:dyDescent="0.25">
      <c r="Y37" s="663" t="s">
        <v>737</v>
      </c>
      <c r="Z37" s="663"/>
      <c r="AA37" s="663"/>
      <c r="AB37" s="663"/>
      <c r="AC37" s="663"/>
      <c r="AD37" s="663"/>
      <c r="AE37" s="663"/>
      <c r="AF37" s="206"/>
      <c r="AG37" s="206"/>
      <c r="AH37" s="206"/>
    </row>
    <row r="38" spans="2:34" ht="36.6" customHeight="1" x14ac:dyDescent="0.25">
      <c r="Y38" s="663" t="s">
        <v>739</v>
      </c>
      <c r="Z38" s="663"/>
      <c r="AA38" s="663"/>
      <c r="AB38" s="663"/>
      <c r="AC38" s="663"/>
      <c r="AD38" s="663"/>
      <c r="AE38" s="663"/>
      <c r="AF38" s="206"/>
      <c r="AG38" s="206"/>
      <c r="AH38" s="206"/>
    </row>
    <row r="39" spans="2:34" ht="43.15" customHeight="1" x14ac:dyDescent="0.25">
      <c r="Y39" s="663" t="s">
        <v>740</v>
      </c>
      <c r="Z39" s="663"/>
      <c r="AA39" s="663"/>
      <c r="AB39" s="663"/>
      <c r="AC39" s="663"/>
      <c r="AD39" s="663"/>
      <c r="AE39" s="663"/>
      <c r="AF39" s="206"/>
      <c r="AG39" s="206"/>
      <c r="AH39" s="206"/>
    </row>
    <row r="40" spans="2:34" ht="26.45" customHeight="1" x14ac:dyDescent="0.25">
      <c r="Y40" s="663" t="s">
        <v>741</v>
      </c>
      <c r="Z40" s="663"/>
      <c r="AA40" s="663"/>
      <c r="AB40" s="663"/>
      <c r="AC40" s="663"/>
      <c r="AD40" s="663"/>
      <c r="AE40" s="663"/>
      <c r="AF40" s="206"/>
      <c r="AG40" s="206"/>
      <c r="AH40" s="206"/>
    </row>
    <row r="41" spans="2:34" ht="36.6" customHeight="1" x14ac:dyDescent="0.25">
      <c r="Y41" s="668" t="s">
        <v>742</v>
      </c>
      <c r="Z41" s="668"/>
      <c r="AA41" s="668"/>
      <c r="AB41" s="668"/>
      <c r="AC41" s="668"/>
      <c r="AD41" s="668"/>
      <c r="AE41" s="668"/>
      <c r="AF41" s="209" t="s">
        <v>715</v>
      </c>
      <c r="AG41" s="209" t="s">
        <v>713</v>
      </c>
      <c r="AH41" s="209" t="s">
        <v>714</v>
      </c>
    </row>
    <row r="42" spans="2:34" ht="36.6" customHeight="1" x14ac:dyDescent="0.25">
      <c r="Y42" s="663" t="s">
        <v>743</v>
      </c>
      <c r="Z42" s="663"/>
      <c r="AA42" s="663"/>
      <c r="AB42" s="663"/>
      <c r="AC42" s="663"/>
      <c r="AD42" s="663"/>
      <c r="AE42" s="663"/>
      <c r="AF42" s="206"/>
      <c r="AG42" s="206"/>
      <c r="AH42" s="206"/>
    </row>
    <row r="43" spans="2:34" ht="36.6" customHeight="1" x14ac:dyDescent="0.25">
      <c r="Y43" s="663" t="s">
        <v>744</v>
      </c>
      <c r="Z43" s="663"/>
      <c r="AA43" s="663"/>
      <c r="AB43" s="663"/>
      <c r="AC43" s="663"/>
      <c r="AD43" s="663"/>
      <c r="AE43" s="663"/>
      <c r="AF43" s="206"/>
      <c r="AG43" s="206"/>
      <c r="AH43" s="206"/>
    </row>
    <row r="44" spans="2:34" ht="36.6" customHeight="1" x14ac:dyDescent="0.25">
      <c r="Y44" s="668" t="s">
        <v>745</v>
      </c>
      <c r="Z44" s="668"/>
      <c r="AA44" s="668"/>
      <c r="AB44" s="668"/>
      <c r="AC44" s="668"/>
      <c r="AD44" s="668"/>
      <c r="AE44" s="668"/>
      <c r="AF44" s="209" t="s">
        <v>715</v>
      </c>
      <c r="AG44" s="209" t="s">
        <v>713</v>
      </c>
      <c r="AH44" s="209" t="s">
        <v>714</v>
      </c>
    </row>
    <row r="45" spans="2:34" ht="36.6" customHeight="1" x14ac:dyDescent="0.25">
      <c r="Y45" s="663" t="s">
        <v>746</v>
      </c>
      <c r="Z45" s="663"/>
      <c r="AA45" s="663"/>
      <c r="AB45" s="663"/>
      <c r="AC45" s="663"/>
      <c r="AD45" s="663"/>
      <c r="AE45" s="663"/>
      <c r="AF45" s="206"/>
      <c r="AG45" s="206"/>
      <c r="AH45" s="206"/>
    </row>
    <row r="46" spans="2:34" x14ac:dyDescent="0.25">
      <c r="Y46" s="663" t="s">
        <v>747</v>
      </c>
      <c r="Z46" s="663"/>
      <c r="AA46" s="663"/>
      <c r="AB46" s="663"/>
      <c r="AC46" s="663"/>
      <c r="AD46" s="663"/>
      <c r="AE46" s="663"/>
      <c r="AF46" s="206"/>
      <c r="AG46" s="206"/>
      <c r="AH46" s="206"/>
    </row>
    <row r="47" spans="2:34" x14ac:dyDescent="0.25">
      <c r="Y47" s="663" t="s">
        <v>748</v>
      </c>
      <c r="Z47" s="663"/>
      <c r="AA47" s="663"/>
      <c r="AB47" s="663"/>
      <c r="AC47" s="663"/>
      <c r="AD47" s="663"/>
      <c r="AE47" s="663"/>
      <c r="AF47" s="206"/>
      <c r="AG47" s="206"/>
      <c r="AH47" s="206"/>
    </row>
    <row r="48" spans="2:34" ht="30" customHeight="1" x14ac:dyDescent="0.25">
      <c r="Y48" s="663" t="s">
        <v>749</v>
      </c>
      <c r="Z48" s="663"/>
      <c r="AA48" s="663"/>
      <c r="AB48" s="663"/>
      <c r="AC48" s="663"/>
      <c r="AD48" s="663"/>
      <c r="AE48" s="663"/>
      <c r="AF48" s="206"/>
      <c r="AG48" s="206"/>
      <c r="AH48" s="206"/>
    </row>
    <row r="49" spans="25:34" ht="33" customHeight="1" x14ac:dyDescent="0.25">
      <c r="Y49" s="663" t="s">
        <v>750</v>
      </c>
      <c r="Z49" s="663"/>
      <c r="AA49" s="663"/>
      <c r="AB49" s="663"/>
      <c r="AC49" s="663"/>
      <c r="AD49" s="663"/>
      <c r="AE49" s="663"/>
      <c r="AF49" s="206"/>
      <c r="AG49" s="206"/>
      <c r="AH49" s="206"/>
    </row>
    <row r="50" spans="25:34" ht="64.150000000000006" customHeight="1" x14ac:dyDescent="0.25">
      <c r="Y50" s="663" t="s">
        <v>751</v>
      </c>
      <c r="Z50" s="663"/>
      <c r="AA50" s="663"/>
      <c r="AB50" s="663"/>
      <c r="AC50" s="663"/>
      <c r="AD50" s="663"/>
      <c r="AE50" s="663"/>
      <c r="AF50" s="206"/>
      <c r="AG50" s="206"/>
      <c r="AH50" s="206"/>
    </row>
  </sheetData>
  <autoFilter ref="I3:K28" xr:uid="{C14E541A-513A-4F2A-A4FD-A0549F06739B}"/>
  <mergeCells count="95">
    <mergeCell ref="AL6:AO6"/>
    <mergeCell ref="AL5:AO5"/>
    <mergeCell ref="B4:E4"/>
    <mergeCell ref="B27:E27"/>
    <mergeCell ref="P4:V4"/>
    <mergeCell ref="Q11:V11"/>
    <mergeCell ref="P12:V12"/>
    <mergeCell ref="Q13:V13"/>
    <mergeCell ref="Q17:V17"/>
    <mergeCell ref="Q16:V16"/>
    <mergeCell ref="Q15:V15"/>
    <mergeCell ref="Q14:V14"/>
    <mergeCell ref="P18:V18"/>
    <mergeCell ref="Q19:V19"/>
    <mergeCell ref="Q25:V25"/>
    <mergeCell ref="Q28:V28"/>
    <mergeCell ref="Q27:V27"/>
    <mergeCell ref="Q26:V26"/>
    <mergeCell ref="AQ4:AT4"/>
    <mergeCell ref="AV4:AZ4"/>
    <mergeCell ref="AL4:AO4"/>
    <mergeCell ref="AV8:AZ8"/>
    <mergeCell ref="AV7:AZ7"/>
    <mergeCell ref="AV6:AZ6"/>
    <mergeCell ref="AV5:AZ5"/>
    <mergeCell ref="AQ7:AT7"/>
    <mergeCell ref="AQ6:AT6"/>
    <mergeCell ref="AQ5:AT5"/>
    <mergeCell ref="AL9:AO9"/>
    <mergeCell ref="AL8:AO8"/>
    <mergeCell ref="AL7:AO7"/>
    <mergeCell ref="Q35:V35"/>
    <mergeCell ref="P34:V34"/>
    <mergeCell ref="P33:V33"/>
    <mergeCell ref="Q32:V32"/>
    <mergeCell ref="Q31:V31"/>
    <mergeCell ref="Y31:AE31"/>
    <mergeCell ref="Y30:AE30"/>
    <mergeCell ref="Y29:AE29"/>
    <mergeCell ref="P10:V10"/>
    <mergeCell ref="Y4:AH4"/>
    <mergeCell ref="Y9:AE9"/>
    <mergeCell ref="Q22:V22"/>
    <mergeCell ref="Q21:V21"/>
    <mergeCell ref="Q20:V20"/>
    <mergeCell ref="Q9:V9"/>
    <mergeCell ref="Q8:V8"/>
    <mergeCell ref="Y20:AE20"/>
    <mergeCell ref="Q24:V24"/>
    <mergeCell ref="Q23:V23"/>
    <mergeCell ref="Q30:V30"/>
    <mergeCell ref="Q29:V29"/>
    <mergeCell ref="Y38:AE38"/>
    <mergeCell ref="Y37:AE37"/>
    <mergeCell ref="Y36:AE36"/>
    <mergeCell ref="Y35:AE35"/>
    <mergeCell ref="Y33:AE33"/>
    <mergeCell ref="Y34:AE34"/>
    <mergeCell ref="Y27:AE27"/>
    <mergeCell ref="Y26:AE26"/>
    <mergeCell ref="Y50:AE50"/>
    <mergeCell ref="Y49:AE49"/>
    <mergeCell ref="Y48:AE48"/>
    <mergeCell ref="Y47:AE47"/>
    <mergeCell ref="Y46:AE46"/>
    <mergeCell ref="Y45:AE45"/>
    <mergeCell ref="Y43:AE43"/>
    <mergeCell ref="Y42:AE42"/>
    <mergeCell ref="Y40:AE40"/>
    <mergeCell ref="Y39:AE39"/>
    <mergeCell ref="Y28:AE28"/>
    <mergeCell ref="Y32:AE32"/>
    <mergeCell ref="Y41:AE41"/>
    <mergeCell ref="Y44:AE44"/>
    <mergeCell ref="Y25:AE25"/>
    <mergeCell ref="Y24:AE24"/>
    <mergeCell ref="Y23:AE23"/>
    <mergeCell ref="Y22:AE22"/>
    <mergeCell ref="Y21:AE21"/>
    <mergeCell ref="P3:V3"/>
    <mergeCell ref="Y19:AH19"/>
    <mergeCell ref="Y13:AH13"/>
    <mergeCell ref="Y15:AH15"/>
    <mergeCell ref="Y18:AH18"/>
    <mergeCell ref="Y12:AH12"/>
    <mergeCell ref="Y11:AE11"/>
    <mergeCell ref="Y10:AE10"/>
    <mergeCell ref="Y7:AA7"/>
    <mergeCell ref="Y6:AA6"/>
    <mergeCell ref="Y5:AA5"/>
    <mergeCell ref="Y17:AE17"/>
    <mergeCell ref="Y14:AE14"/>
    <mergeCell ref="Y16:AH16"/>
    <mergeCell ref="Q7:V7"/>
    <mergeCell ref="Q6:V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712B-EACA-4091-A7DB-F1789126982A}">
  <dimension ref="A1:S43"/>
  <sheetViews>
    <sheetView workbookViewId="0">
      <selection activeCell="F9" sqref="F9:M11"/>
    </sheetView>
  </sheetViews>
  <sheetFormatPr defaultRowHeight="15" x14ac:dyDescent="0.25"/>
  <cols>
    <col min="1" max="3" width="16.140625" customWidth="1"/>
    <col min="4" max="4" width="30.5703125" bestFit="1" customWidth="1"/>
    <col min="5" max="11" width="16.140625" customWidth="1"/>
    <col min="12" max="12" width="27.28515625" customWidth="1"/>
    <col min="13" max="13" width="16.140625" customWidth="1"/>
    <col min="19" max="19" width="31.7109375" bestFit="1" customWidth="1"/>
    <col min="20" max="20" width="9" customWidth="1"/>
  </cols>
  <sheetData>
    <row r="1" spans="1:19" x14ac:dyDescent="0.25">
      <c r="A1" s="7" t="s">
        <v>210</v>
      </c>
      <c r="B1" s="7"/>
      <c r="C1" s="7"/>
    </row>
    <row r="2" spans="1:19" x14ac:dyDescent="0.25">
      <c r="A2" s="6" t="s">
        <v>209</v>
      </c>
      <c r="B2" s="6"/>
      <c r="F2" s="42" t="s">
        <v>208</v>
      </c>
      <c r="G2" s="6"/>
      <c r="H2" s="41" t="s">
        <v>206</v>
      </c>
      <c r="I2" s="6"/>
    </row>
    <row r="3" spans="1:19" x14ac:dyDescent="0.25">
      <c r="A3" s="6" t="s">
        <v>207</v>
      </c>
      <c r="B3" s="6"/>
      <c r="F3" s="42" t="s">
        <v>132</v>
      </c>
      <c r="G3" s="6"/>
      <c r="H3" s="41" t="s">
        <v>206</v>
      </c>
      <c r="I3" s="6"/>
    </row>
    <row r="4" spans="1:19" x14ac:dyDescent="0.25">
      <c r="A4" s="6" t="s">
        <v>682</v>
      </c>
      <c r="B4" s="6"/>
      <c r="F4" s="40"/>
      <c r="H4" s="17"/>
    </row>
    <row r="5" spans="1:19" x14ac:dyDescent="0.25">
      <c r="A5" s="6" t="s">
        <v>683</v>
      </c>
      <c r="B5" s="6"/>
      <c r="F5" s="40"/>
      <c r="H5" s="17"/>
    </row>
    <row r="6" spans="1:19" ht="15.75" thickBot="1" x14ac:dyDescent="0.3">
      <c r="F6" s="40"/>
      <c r="H6" s="17"/>
    </row>
    <row r="7" spans="1:19" ht="15.75" thickBot="1" x14ac:dyDescent="0.3">
      <c r="A7" s="683" t="s">
        <v>205</v>
      </c>
      <c r="B7" s="684"/>
      <c r="C7" s="684"/>
      <c r="D7" s="685"/>
      <c r="E7" s="685"/>
      <c r="F7" s="685"/>
      <c r="G7" s="686"/>
      <c r="H7" s="687" t="s">
        <v>204</v>
      </c>
      <c r="I7" s="688"/>
      <c r="J7" s="688"/>
      <c r="K7" s="688"/>
      <c r="L7" s="688"/>
      <c r="M7" s="689"/>
    </row>
    <row r="8" spans="1:19" ht="45.75" thickBot="1" x14ac:dyDescent="0.3">
      <c r="A8" s="39" t="s">
        <v>203</v>
      </c>
      <c r="B8" s="39" t="s">
        <v>1032</v>
      </c>
      <c r="C8" s="395" t="s">
        <v>179</v>
      </c>
      <c r="D8" s="38" t="s">
        <v>202</v>
      </c>
      <c r="E8" s="38" t="s">
        <v>201</v>
      </c>
      <c r="F8" s="38" t="s">
        <v>200</v>
      </c>
      <c r="G8" s="37" t="s">
        <v>199</v>
      </c>
      <c r="H8" s="36" t="s">
        <v>198</v>
      </c>
      <c r="I8" s="35" t="s">
        <v>197</v>
      </c>
      <c r="J8" s="35" t="s">
        <v>196</v>
      </c>
      <c r="K8" s="35" t="s">
        <v>195</v>
      </c>
      <c r="L8" s="35" t="s">
        <v>194</v>
      </c>
      <c r="M8" s="34" t="s">
        <v>127</v>
      </c>
      <c r="S8" s="1" t="s">
        <v>1054</v>
      </c>
    </row>
    <row r="9" spans="1:19" x14ac:dyDescent="0.25">
      <c r="A9" s="16" t="s">
        <v>1228</v>
      </c>
      <c r="B9" s="16" t="s">
        <v>1229</v>
      </c>
      <c r="C9" s="16" t="s">
        <v>1056</v>
      </c>
      <c r="D9" s="16" t="s">
        <v>187</v>
      </c>
      <c r="E9" s="16" t="s">
        <v>1230</v>
      </c>
      <c r="F9" s="396">
        <v>46569</v>
      </c>
      <c r="G9" s="33"/>
      <c r="H9" s="32"/>
      <c r="I9" s="16"/>
      <c r="J9" s="16"/>
      <c r="K9" s="16"/>
      <c r="L9" s="16"/>
      <c r="M9" s="16"/>
      <c r="S9" s="31" t="s">
        <v>193</v>
      </c>
    </row>
    <row r="10" spans="1:19" x14ac:dyDescent="0.25">
      <c r="A10" s="16" t="s">
        <v>1228</v>
      </c>
      <c r="B10" s="16" t="s">
        <v>1229</v>
      </c>
      <c r="C10" s="16" t="s">
        <v>1056</v>
      </c>
      <c r="D10" s="16" t="s">
        <v>188</v>
      </c>
      <c r="E10" s="6" t="s">
        <v>1231</v>
      </c>
      <c r="F10" s="6"/>
      <c r="G10" s="30"/>
      <c r="H10" s="29"/>
      <c r="I10" s="6"/>
      <c r="J10" s="6"/>
      <c r="K10" s="6"/>
      <c r="L10" s="6"/>
      <c r="M10" s="6"/>
      <c r="S10" s="31" t="s">
        <v>192</v>
      </c>
    </row>
    <row r="11" spans="1:19" x14ac:dyDescent="0.25">
      <c r="A11" s="6" t="s">
        <v>1232</v>
      </c>
      <c r="B11" s="6"/>
      <c r="C11" s="16" t="s">
        <v>1057</v>
      </c>
      <c r="D11" s="16" t="s">
        <v>183</v>
      </c>
      <c r="E11" s="6"/>
      <c r="F11" s="6"/>
      <c r="G11" s="30"/>
      <c r="H11" s="29"/>
      <c r="I11" s="6"/>
      <c r="J11" s="6"/>
      <c r="K11" s="6"/>
      <c r="L11" s="6"/>
      <c r="M11" s="6"/>
      <c r="S11" s="31" t="s">
        <v>191</v>
      </c>
    </row>
    <row r="12" spans="1:19" x14ac:dyDescent="0.25">
      <c r="A12" s="6" t="s">
        <v>1232</v>
      </c>
      <c r="B12" s="6"/>
      <c r="C12" s="16" t="s">
        <v>1057</v>
      </c>
      <c r="D12" s="16" t="s">
        <v>184</v>
      </c>
      <c r="E12" s="6"/>
      <c r="F12" s="6"/>
      <c r="G12" s="30"/>
      <c r="H12" s="29"/>
      <c r="I12" s="6"/>
      <c r="J12" s="6"/>
      <c r="K12" s="6"/>
      <c r="L12" s="6"/>
      <c r="M12" s="6"/>
      <c r="S12" s="31" t="s">
        <v>190</v>
      </c>
    </row>
    <row r="13" spans="1:19" x14ac:dyDescent="0.25">
      <c r="A13" s="6" t="s">
        <v>1232</v>
      </c>
      <c r="B13" s="6"/>
      <c r="C13" s="16" t="s">
        <v>1057</v>
      </c>
      <c r="D13" s="16" t="s">
        <v>192</v>
      </c>
      <c r="E13" s="6"/>
      <c r="F13" s="6"/>
      <c r="G13" s="30"/>
      <c r="H13" s="29"/>
      <c r="I13" s="6"/>
      <c r="J13" s="6"/>
      <c r="K13" s="6"/>
      <c r="L13" s="6"/>
      <c r="M13" s="6"/>
      <c r="S13" s="31" t="s">
        <v>189</v>
      </c>
    </row>
    <row r="14" spans="1:19" x14ac:dyDescent="0.25">
      <c r="A14" s="6" t="s">
        <v>1232</v>
      </c>
      <c r="B14" s="6"/>
      <c r="C14" s="16" t="s">
        <v>1057</v>
      </c>
      <c r="D14" s="16" t="s">
        <v>193</v>
      </c>
      <c r="E14" s="6"/>
      <c r="F14" s="6"/>
      <c r="G14" s="30"/>
      <c r="H14" s="29"/>
      <c r="I14" s="6"/>
      <c r="J14" s="6"/>
      <c r="K14" s="6"/>
      <c r="L14" s="6"/>
      <c r="M14" s="6"/>
      <c r="S14" s="31" t="s">
        <v>188</v>
      </c>
    </row>
    <row r="15" spans="1:19" x14ac:dyDescent="0.25">
      <c r="A15" s="6" t="s">
        <v>1232</v>
      </c>
      <c r="B15" s="6"/>
      <c r="C15" s="16" t="s">
        <v>1057</v>
      </c>
      <c r="D15" s="16" t="s">
        <v>191</v>
      </c>
      <c r="E15" s="6"/>
      <c r="F15" s="6"/>
      <c r="G15" s="30"/>
      <c r="H15" s="29"/>
      <c r="I15" s="6"/>
      <c r="J15" s="6"/>
      <c r="K15" s="6"/>
      <c r="L15" s="6"/>
      <c r="M15" s="6"/>
      <c r="S15" s="31" t="s">
        <v>187</v>
      </c>
    </row>
    <row r="16" spans="1:19" x14ac:dyDescent="0.25">
      <c r="A16" s="6" t="s">
        <v>1232</v>
      </c>
      <c r="B16" s="6"/>
      <c r="C16" s="16" t="s">
        <v>1057</v>
      </c>
      <c r="D16" s="16" t="s">
        <v>191</v>
      </c>
      <c r="E16" s="6"/>
      <c r="F16" s="6"/>
      <c r="G16" s="30"/>
      <c r="H16" s="29"/>
      <c r="I16" s="6"/>
      <c r="J16" s="6"/>
      <c r="K16" s="6"/>
      <c r="L16" s="6"/>
      <c r="M16" s="6"/>
      <c r="S16" s="31" t="s">
        <v>186</v>
      </c>
    </row>
    <row r="17" spans="1:19" x14ac:dyDescent="0.25">
      <c r="A17" s="6"/>
      <c r="B17" s="6"/>
      <c r="C17" s="16"/>
      <c r="D17" s="16"/>
      <c r="E17" s="6"/>
      <c r="F17" s="6"/>
      <c r="G17" s="30"/>
      <c r="H17" s="29"/>
      <c r="I17" s="6"/>
      <c r="J17" s="6"/>
      <c r="K17" s="6"/>
      <c r="L17" s="6"/>
      <c r="M17" s="6"/>
      <c r="S17" s="31" t="s">
        <v>185</v>
      </c>
    </row>
    <row r="18" spans="1:19" x14ac:dyDescent="0.25">
      <c r="A18" s="6"/>
      <c r="B18" s="6"/>
      <c r="C18" s="16"/>
      <c r="D18" s="16"/>
      <c r="E18" s="6"/>
      <c r="F18" s="6"/>
      <c r="G18" s="30"/>
      <c r="H18" s="29"/>
      <c r="I18" s="6"/>
      <c r="J18" s="6"/>
      <c r="K18" s="6"/>
      <c r="L18" s="6"/>
      <c r="M18" s="6"/>
      <c r="S18" s="31" t="s">
        <v>184</v>
      </c>
    </row>
    <row r="19" spans="1:19" x14ac:dyDescent="0.25">
      <c r="A19" s="6"/>
      <c r="B19" s="6"/>
      <c r="C19" s="16"/>
      <c r="D19" s="16"/>
      <c r="E19" s="6"/>
      <c r="F19" s="6"/>
      <c r="G19" s="30"/>
      <c r="H19" s="29"/>
      <c r="I19" s="6"/>
      <c r="J19" s="6"/>
      <c r="K19" s="6"/>
      <c r="L19" s="6"/>
      <c r="M19" s="6"/>
      <c r="S19" s="31" t="s">
        <v>183</v>
      </c>
    </row>
    <row r="20" spans="1:19" x14ac:dyDescent="0.25">
      <c r="A20" s="6"/>
      <c r="B20" s="6"/>
      <c r="C20" s="16"/>
      <c r="D20" s="16"/>
      <c r="E20" s="6"/>
      <c r="F20" s="6"/>
      <c r="G20" s="30"/>
      <c r="H20" s="29"/>
      <c r="I20" s="6"/>
      <c r="J20" s="6"/>
      <c r="K20" s="6"/>
      <c r="L20" s="6"/>
      <c r="M20" s="6"/>
      <c r="S20" s="31" t="s">
        <v>182</v>
      </c>
    </row>
    <row r="21" spans="1:19" x14ac:dyDescent="0.25">
      <c r="A21" s="6"/>
      <c r="B21" s="6"/>
      <c r="C21" s="16"/>
      <c r="D21" s="16"/>
      <c r="E21" s="6"/>
      <c r="F21" s="6"/>
      <c r="G21" s="30"/>
      <c r="H21" s="29"/>
      <c r="I21" s="6"/>
      <c r="J21" s="6"/>
      <c r="K21" s="6"/>
      <c r="L21" s="6"/>
      <c r="M21" s="6"/>
    </row>
    <row r="22" spans="1:19" x14ac:dyDescent="0.25">
      <c r="A22" s="6"/>
      <c r="B22" s="6"/>
      <c r="C22" s="16"/>
      <c r="D22" s="16"/>
      <c r="E22" s="6"/>
      <c r="F22" s="6"/>
      <c r="G22" s="30"/>
      <c r="H22" s="29"/>
      <c r="I22" s="6"/>
      <c r="J22" s="6"/>
      <c r="K22" s="6"/>
      <c r="L22" s="6"/>
      <c r="M22" s="6"/>
    </row>
    <row r="23" spans="1:19" x14ac:dyDescent="0.25">
      <c r="A23" s="6"/>
      <c r="B23" s="6"/>
      <c r="C23" s="16"/>
      <c r="D23" s="16"/>
      <c r="E23" s="6"/>
      <c r="F23" s="6"/>
      <c r="G23" s="30"/>
      <c r="H23" s="29"/>
      <c r="I23" s="6"/>
      <c r="J23" s="6"/>
      <c r="K23" s="6"/>
      <c r="L23" s="6"/>
      <c r="M23" s="6"/>
    </row>
    <row r="24" spans="1:19" x14ac:dyDescent="0.25">
      <c r="A24" s="6"/>
      <c r="B24" s="6"/>
      <c r="C24" s="16"/>
      <c r="D24" s="16"/>
      <c r="E24" s="6"/>
      <c r="F24" s="6"/>
      <c r="G24" s="30"/>
      <c r="H24" s="29"/>
      <c r="I24" s="6"/>
      <c r="J24" s="6"/>
      <c r="K24" s="6"/>
      <c r="L24" s="6"/>
      <c r="M24" s="6"/>
    </row>
    <row r="25" spans="1:19" x14ac:dyDescent="0.25">
      <c r="A25" s="6"/>
      <c r="B25" s="6"/>
      <c r="C25" s="16"/>
      <c r="D25" s="16"/>
      <c r="E25" s="6"/>
      <c r="F25" s="6"/>
      <c r="G25" s="30"/>
      <c r="H25" s="29"/>
      <c r="I25" s="6"/>
      <c r="J25" s="6"/>
      <c r="K25" s="6"/>
      <c r="L25" s="6"/>
      <c r="M25" s="6"/>
    </row>
    <row r="26" spans="1:19" x14ac:dyDescent="0.25">
      <c r="A26" s="6"/>
      <c r="B26" s="6"/>
      <c r="C26" s="16"/>
      <c r="D26" s="16"/>
      <c r="E26" s="6"/>
      <c r="F26" s="6"/>
      <c r="G26" s="30"/>
      <c r="H26" s="29"/>
      <c r="I26" s="6"/>
      <c r="J26" s="6"/>
      <c r="K26" s="6"/>
      <c r="L26" s="6"/>
      <c r="M26" s="6"/>
    </row>
    <row r="27" spans="1:19" x14ac:dyDescent="0.25">
      <c r="A27" s="6"/>
      <c r="B27" s="6"/>
      <c r="C27" s="16"/>
      <c r="D27" s="16"/>
      <c r="E27" s="6"/>
      <c r="F27" s="6"/>
      <c r="G27" s="30"/>
      <c r="H27" s="29"/>
      <c r="I27" s="6"/>
      <c r="J27" s="6"/>
      <c r="K27" s="6"/>
      <c r="L27" s="6"/>
      <c r="M27" s="6"/>
    </row>
    <row r="28" spans="1:19" x14ac:dyDescent="0.25">
      <c r="A28" s="6"/>
      <c r="B28" s="6"/>
      <c r="C28" s="16"/>
      <c r="D28" s="16"/>
      <c r="E28" s="6"/>
      <c r="F28" s="6"/>
      <c r="G28" s="30"/>
      <c r="H28" s="29"/>
      <c r="I28" s="6"/>
      <c r="J28" s="6"/>
      <c r="K28" s="6"/>
      <c r="L28" s="6"/>
      <c r="M28" s="6"/>
    </row>
    <row r="29" spans="1:19" x14ac:dyDescent="0.25">
      <c r="A29" s="6"/>
      <c r="B29" s="6"/>
      <c r="C29" s="16"/>
      <c r="D29" s="16"/>
      <c r="E29" s="6"/>
      <c r="F29" s="6"/>
      <c r="G29" s="30"/>
      <c r="H29" s="29"/>
      <c r="I29" s="6"/>
      <c r="J29" s="6"/>
      <c r="K29" s="6"/>
      <c r="L29" s="6"/>
      <c r="M29" s="6"/>
    </row>
    <row r="30" spans="1:19" x14ac:dyDescent="0.25">
      <c r="A30" s="6"/>
      <c r="B30" s="6"/>
      <c r="C30" s="16"/>
      <c r="D30" s="16"/>
      <c r="E30" s="6"/>
      <c r="F30" s="6"/>
      <c r="G30" s="30"/>
      <c r="H30" s="29"/>
      <c r="I30" s="6"/>
      <c r="J30" s="6"/>
      <c r="K30" s="6"/>
      <c r="L30" s="6"/>
      <c r="M30" s="6"/>
    </row>
    <row r="31" spans="1:19" x14ac:dyDescent="0.25">
      <c r="A31" s="6"/>
      <c r="B31" s="6"/>
      <c r="C31" s="16"/>
      <c r="D31" s="16"/>
      <c r="E31" s="6"/>
      <c r="F31" s="6"/>
      <c r="G31" s="30"/>
      <c r="H31" s="29"/>
      <c r="I31" s="6"/>
      <c r="J31" s="6"/>
      <c r="K31" s="6"/>
      <c r="L31" s="6"/>
      <c r="M31" s="6"/>
    </row>
    <row r="32" spans="1:19" x14ac:dyDescent="0.25">
      <c r="A32" s="6"/>
      <c r="B32" s="6"/>
      <c r="C32" s="16"/>
      <c r="D32" s="16"/>
      <c r="E32" s="6"/>
      <c r="F32" s="6"/>
      <c r="G32" s="30"/>
      <c r="H32" s="29"/>
      <c r="I32" s="6"/>
      <c r="J32" s="6"/>
      <c r="K32" s="6"/>
      <c r="L32" s="6"/>
      <c r="M32" s="6"/>
    </row>
    <row r="33" spans="1:13" x14ac:dyDescent="0.25">
      <c r="A33" s="6"/>
      <c r="B33" s="6"/>
      <c r="C33" s="16"/>
      <c r="D33" s="16"/>
      <c r="E33" s="6"/>
      <c r="F33" s="6"/>
      <c r="G33" s="30"/>
      <c r="H33" s="29"/>
      <c r="I33" s="6"/>
      <c r="J33" s="6"/>
      <c r="K33" s="6"/>
      <c r="L33" s="6"/>
      <c r="M33" s="6"/>
    </row>
    <row r="34" spans="1:13" x14ac:dyDescent="0.25">
      <c r="A34" s="6"/>
      <c r="B34" s="6"/>
      <c r="C34" s="16"/>
      <c r="D34" s="16"/>
      <c r="E34" s="6"/>
      <c r="F34" s="6"/>
      <c r="G34" s="30"/>
      <c r="H34" s="29"/>
      <c r="I34" s="6"/>
      <c r="J34" s="6"/>
      <c r="K34" s="6"/>
      <c r="L34" s="6"/>
      <c r="M34" s="6"/>
    </row>
    <row r="35" spans="1:13" x14ac:dyDescent="0.25">
      <c r="A35" s="6"/>
      <c r="B35" s="6"/>
      <c r="C35" s="16"/>
      <c r="D35" s="16"/>
      <c r="E35" s="6"/>
      <c r="F35" s="6"/>
      <c r="G35" s="30"/>
      <c r="H35" s="29"/>
      <c r="I35" s="6"/>
      <c r="J35" s="6"/>
      <c r="K35" s="6"/>
      <c r="L35" s="6"/>
      <c r="M35" s="6"/>
    </row>
    <row r="36" spans="1:13" x14ac:dyDescent="0.25">
      <c r="A36" s="6"/>
      <c r="B36" s="6"/>
      <c r="C36" s="16"/>
      <c r="D36" s="16"/>
      <c r="E36" s="6"/>
      <c r="F36" s="6"/>
      <c r="G36" s="30"/>
      <c r="H36" s="29"/>
      <c r="I36" s="6"/>
      <c r="J36" s="6"/>
      <c r="K36" s="6"/>
      <c r="L36" s="6"/>
      <c r="M36" s="6"/>
    </row>
    <row r="37" spans="1:13" x14ac:dyDescent="0.25">
      <c r="A37" s="6"/>
      <c r="B37" s="6"/>
      <c r="C37" s="16"/>
      <c r="D37" s="16"/>
      <c r="E37" s="6"/>
      <c r="F37" s="6"/>
      <c r="G37" s="30"/>
      <c r="H37" s="29"/>
      <c r="I37" s="6"/>
      <c r="J37" s="6"/>
      <c r="K37" s="6"/>
      <c r="L37" s="6"/>
      <c r="M37" s="6"/>
    </row>
    <row r="38" spans="1:13" x14ac:dyDescent="0.25">
      <c r="A38" s="6"/>
      <c r="B38" s="6"/>
      <c r="C38" s="16"/>
      <c r="D38" s="16"/>
      <c r="E38" s="6"/>
      <c r="F38" s="6"/>
      <c r="G38" s="30"/>
      <c r="H38" s="29"/>
      <c r="I38" s="6"/>
      <c r="J38" s="6"/>
      <c r="K38" s="6"/>
      <c r="L38" s="6"/>
      <c r="M38" s="6"/>
    </row>
    <row r="39" spans="1:13" x14ac:dyDescent="0.25">
      <c r="A39" s="6"/>
      <c r="B39" s="6"/>
      <c r="C39" s="16"/>
      <c r="D39" s="16"/>
      <c r="E39" s="6"/>
      <c r="F39" s="6"/>
      <c r="G39" s="30"/>
      <c r="H39" s="29"/>
      <c r="I39" s="6"/>
      <c r="J39" s="6"/>
      <c r="K39" s="6"/>
      <c r="L39" s="6"/>
      <c r="M39" s="6"/>
    </row>
    <row r="40" spans="1:13" x14ac:dyDescent="0.25">
      <c r="A40" s="6"/>
      <c r="B40" s="6"/>
      <c r="C40" s="16"/>
      <c r="D40" s="16"/>
      <c r="E40" s="6"/>
      <c r="F40" s="6"/>
      <c r="G40" s="30"/>
      <c r="H40" s="29"/>
      <c r="I40" s="6"/>
      <c r="J40" s="6"/>
      <c r="K40" s="6"/>
      <c r="L40" s="6"/>
      <c r="M40" s="6"/>
    </row>
    <row r="41" spans="1:13" x14ac:dyDescent="0.25">
      <c r="A41" s="6"/>
      <c r="B41" s="6"/>
      <c r="C41" s="16"/>
      <c r="D41" s="16"/>
      <c r="E41" s="6"/>
      <c r="F41" s="6"/>
      <c r="G41" s="30"/>
      <c r="H41" s="29"/>
      <c r="I41" s="6"/>
      <c r="J41" s="6"/>
      <c r="K41" s="6"/>
      <c r="L41" s="6"/>
      <c r="M41" s="6"/>
    </row>
    <row r="42" spans="1:13" x14ac:dyDescent="0.25">
      <c r="A42" s="6"/>
      <c r="B42" s="6"/>
      <c r="C42" s="16"/>
      <c r="D42" s="16"/>
      <c r="E42" s="6"/>
      <c r="F42" s="6"/>
      <c r="G42" s="30"/>
      <c r="H42" s="29"/>
      <c r="I42" s="6"/>
      <c r="J42" s="6"/>
      <c r="K42" s="6"/>
      <c r="L42" s="6"/>
      <c r="M42" s="6"/>
    </row>
    <row r="43" spans="1:13" x14ac:dyDescent="0.25">
      <c r="A43" s="6"/>
      <c r="B43" s="6"/>
      <c r="C43" s="16"/>
      <c r="D43" s="16"/>
      <c r="E43" s="6"/>
      <c r="F43" s="6"/>
      <c r="G43" s="30"/>
      <c r="H43" s="29"/>
      <c r="I43" s="6"/>
      <c r="J43" s="6"/>
      <c r="K43" s="6"/>
      <c r="L43" s="6"/>
      <c r="M43" s="6"/>
    </row>
  </sheetData>
  <autoFilter ref="A8:M43" xr:uid="{4C76712B-EACA-4091-A7DB-F1789126982A}"/>
  <mergeCells count="2">
    <mergeCell ref="A7:G7"/>
    <mergeCell ref="H7:M7"/>
  </mergeCells>
  <dataValidations count="2">
    <dataValidation type="list" allowBlank="1" showInputMessage="1" showErrorMessage="1" sqref="D44:D69" xr:uid="{4F9709C0-2A7C-4776-BEC8-D8BDB7346424}">
      <formula1>$S$9:$S$20</formula1>
    </dataValidation>
    <dataValidation type="list" allowBlank="1" showInputMessage="1" showErrorMessage="1" sqref="D9:D43" xr:uid="{A2185824-6C5C-4C09-A6BD-2E85813B4F0F}">
      <formula1>$S$9:$S$32</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EF1D-9C81-40DF-8A74-6D2C686F225A}">
  <dimension ref="A1:G46"/>
  <sheetViews>
    <sheetView zoomScale="90" workbookViewId="0">
      <selection activeCell="I27" sqref="I27"/>
    </sheetView>
  </sheetViews>
  <sheetFormatPr defaultColWidth="9.140625" defaultRowHeight="24" customHeight="1" x14ac:dyDescent="0.25"/>
  <cols>
    <col min="1" max="1" width="43.5703125" style="157" customWidth="1"/>
    <col min="2" max="2" width="76" style="157" customWidth="1"/>
    <col min="3" max="3" width="19.85546875" style="157" customWidth="1"/>
    <col min="4" max="4" width="68.42578125" style="157" customWidth="1"/>
    <col min="5" max="16384" width="9.140625" style="157"/>
  </cols>
  <sheetData>
    <row r="1" spans="1:7" ht="24" customHeight="1" thickBot="1" x14ac:dyDescent="0.3">
      <c r="A1" s="156" t="s">
        <v>135</v>
      </c>
      <c r="D1" s="158"/>
    </row>
    <row r="2" spans="1:7" ht="24" customHeight="1" x14ac:dyDescent="0.25">
      <c r="A2" s="159" t="s">
        <v>133</v>
      </c>
      <c r="B2" s="160"/>
      <c r="C2" s="159" t="s">
        <v>134</v>
      </c>
      <c r="D2" s="160"/>
    </row>
    <row r="3" spans="1:7" ht="24" customHeight="1" thickBot="1" x14ac:dyDescent="0.3">
      <c r="A3" s="161" t="s">
        <v>131</v>
      </c>
      <c r="B3" s="162"/>
      <c r="C3" s="161" t="s">
        <v>132</v>
      </c>
      <c r="D3" s="163"/>
      <c r="G3" s="156" t="s">
        <v>1058</v>
      </c>
    </row>
    <row r="4" spans="1:7" ht="24" customHeight="1" x14ac:dyDescent="0.25">
      <c r="G4" s="157" t="s">
        <v>1059</v>
      </c>
    </row>
    <row r="5" spans="1:7" ht="24" customHeight="1" x14ac:dyDescent="0.25">
      <c r="A5" s="164" t="s">
        <v>130</v>
      </c>
      <c r="B5" s="164" t="s">
        <v>129</v>
      </c>
      <c r="C5" s="164" t="s">
        <v>128</v>
      </c>
      <c r="D5" s="164" t="s">
        <v>127</v>
      </c>
      <c r="G5" s="157" t="s">
        <v>1060</v>
      </c>
    </row>
    <row r="6" spans="1:7" ht="24" customHeight="1" x14ac:dyDescent="0.25">
      <c r="A6" s="165" t="s">
        <v>126</v>
      </c>
      <c r="B6" s="166" t="s">
        <v>125</v>
      </c>
      <c r="C6" s="167"/>
      <c r="D6" s="167"/>
      <c r="G6" s="157" t="s">
        <v>1061</v>
      </c>
    </row>
    <row r="7" spans="1:7" ht="24" customHeight="1" x14ac:dyDescent="0.25">
      <c r="A7" s="168"/>
      <c r="B7" s="166" t="s">
        <v>124</v>
      </c>
      <c r="C7" s="167"/>
      <c r="D7" s="167"/>
      <c r="G7" s="157" t="s">
        <v>1062</v>
      </c>
    </row>
    <row r="8" spans="1:7" ht="24" customHeight="1" x14ac:dyDescent="0.25">
      <c r="A8" s="168"/>
      <c r="B8" s="166" t="s">
        <v>123</v>
      </c>
      <c r="C8" s="167"/>
      <c r="D8" s="167"/>
      <c r="G8" s="157" t="s">
        <v>1063</v>
      </c>
    </row>
    <row r="9" spans="1:7" ht="30" x14ac:dyDescent="0.25">
      <c r="A9" s="168"/>
      <c r="B9" s="166" t="s">
        <v>122</v>
      </c>
      <c r="C9" s="167"/>
      <c r="D9" s="167"/>
      <c r="G9" s="157" t="s">
        <v>1064</v>
      </c>
    </row>
    <row r="10" spans="1:7" ht="24" customHeight="1" x14ac:dyDescent="0.25">
      <c r="A10" s="168"/>
      <c r="B10" s="166" t="s">
        <v>121</v>
      </c>
      <c r="C10" s="167"/>
      <c r="D10" s="167"/>
    </row>
    <row r="11" spans="1:7" ht="24" customHeight="1" x14ac:dyDescent="0.25">
      <c r="A11" s="168"/>
      <c r="B11" s="166" t="s">
        <v>120</v>
      </c>
      <c r="C11" s="167"/>
      <c r="D11" s="167"/>
    </row>
    <row r="12" spans="1:7" ht="24" customHeight="1" x14ac:dyDescent="0.25">
      <c r="A12" s="168"/>
      <c r="B12" s="166" t="s">
        <v>119</v>
      </c>
      <c r="C12" s="167"/>
      <c r="D12" s="167"/>
      <c r="G12" s="156" t="s">
        <v>1065</v>
      </c>
    </row>
    <row r="13" spans="1:7" ht="24" customHeight="1" x14ac:dyDescent="0.25">
      <c r="A13" s="168"/>
      <c r="B13" s="166" t="s">
        <v>118</v>
      </c>
      <c r="C13" s="167"/>
      <c r="D13" s="167"/>
      <c r="G13" s="157" t="s">
        <v>1066</v>
      </c>
    </row>
    <row r="14" spans="1:7" ht="24" customHeight="1" x14ac:dyDescent="0.25">
      <c r="A14" s="169"/>
      <c r="B14" s="166" t="s">
        <v>117</v>
      </c>
      <c r="C14" s="167"/>
      <c r="D14" s="167"/>
      <c r="G14" s="157" t="s">
        <v>1067</v>
      </c>
    </row>
    <row r="15" spans="1:7" ht="24" customHeight="1" x14ac:dyDescent="0.25">
      <c r="A15" s="165" t="s">
        <v>116</v>
      </c>
      <c r="B15" s="166" t="s">
        <v>115</v>
      </c>
      <c r="C15" s="167"/>
      <c r="D15" s="167"/>
      <c r="G15" s="157" t="s">
        <v>1068</v>
      </c>
    </row>
    <row r="16" spans="1:7" ht="24" customHeight="1" x14ac:dyDescent="0.25">
      <c r="A16" s="168"/>
      <c r="B16" s="166" t="s">
        <v>114</v>
      </c>
      <c r="C16" s="167"/>
      <c r="D16" s="167"/>
      <c r="G16" s="157" t="s">
        <v>1069</v>
      </c>
    </row>
    <row r="17" spans="1:7" ht="24" customHeight="1" x14ac:dyDescent="0.25">
      <c r="A17" s="168"/>
      <c r="B17" s="166" t="s">
        <v>113</v>
      </c>
      <c r="C17" s="167"/>
      <c r="D17" s="167"/>
      <c r="G17" s="157" t="s">
        <v>1070</v>
      </c>
    </row>
    <row r="18" spans="1:7" ht="24" customHeight="1" x14ac:dyDescent="0.25">
      <c r="A18" s="168"/>
      <c r="B18" s="166" t="s">
        <v>112</v>
      </c>
      <c r="C18" s="167"/>
      <c r="D18" s="167"/>
    </row>
    <row r="19" spans="1:7" ht="24" customHeight="1" x14ac:dyDescent="0.25">
      <c r="A19" s="168"/>
      <c r="B19" s="166" t="s">
        <v>111</v>
      </c>
      <c r="C19" s="167"/>
      <c r="D19" s="167"/>
    </row>
    <row r="20" spans="1:7" ht="24" customHeight="1" x14ac:dyDescent="0.25">
      <c r="A20" s="168"/>
      <c r="B20" s="166" t="s">
        <v>110</v>
      </c>
      <c r="C20" s="167"/>
      <c r="D20" s="167"/>
    </row>
    <row r="21" spans="1:7" ht="24" customHeight="1" x14ac:dyDescent="0.25">
      <c r="A21" s="168"/>
      <c r="B21" s="166" t="s">
        <v>109</v>
      </c>
      <c r="C21" s="167"/>
      <c r="D21" s="167"/>
    </row>
    <row r="22" spans="1:7" ht="24" customHeight="1" x14ac:dyDescent="0.25">
      <c r="A22" s="168"/>
      <c r="B22" s="166" t="s">
        <v>108</v>
      </c>
      <c r="C22" s="167"/>
      <c r="D22" s="167"/>
    </row>
    <row r="23" spans="1:7" ht="24" customHeight="1" x14ac:dyDescent="0.25">
      <c r="A23" s="168"/>
      <c r="B23" s="166" t="s">
        <v>107</v>
      </c>
      <c r="C23" s="167"/>
      <c r="D23" s="167"/>
    </row>
    <row r="24" spans="1:7" ht="24" customHeight="1" x14ac:dyDescent="0.25">
      <c r="A24" s="168"/>
      <c r="B24" s="166" t="s">
        <v>106</v>
      </c>
      <c r="C24" s="167"/>
      <c r="D24" s="167"/>
    </row>
    <row r="25" spans="1:7" ht="24" customHeight="1" x14ac:dyDescent="0.25">
      <c r="A25" s="169"/>
      <c r="B25" s="166" t="s">
        <v>105</v>
      </c>
      <c r="C25" s="167"/>
      <c r="D25" s="167"/>
    </row>
    <row r="26" spans="1:7" ht="24" customHeight="1" x14ac:dyDescent="0.25">
      <c r="A26" s="165" t="s">
        <v>104</v>
      </c>
      <c r="B26" s="166" t="s">
        <v>103</v>
      </c>
      <c r="C26" s="167"/>
      <c r="D26" s="167"/>
    </row>
    <row r="27" spans="1:7" ht="24" customHeight="1" x14ac:dyDescent="0.25">
      <c r="A27" s="168"/>
      <c r="B27" s="166" t="s">
        <v>102</v>
      </c>
      <c r="C27" s="167"/>
      <c r="D27" s="167"/>
    </row>
    <row r="28" spans="1:7" ht="24" customHeight="1" x14ac:dyDescent="0.25">
      <c r="A28" s="168"/>
      <c r="B28" s="166" t="s">
        <v>101</v>
      </c>
      <c r="C28" s="167"/>
      <c r="D28" s="167"/>
    </row>
    <row r="29" spans="1:7" ht="29.25" customHeight="1" x14ac:dyDescent="0.25">
      <c r="A29" s="168"/>
      <c r="B29" s="166" t="s">
        <v>100</v>
      </c>
      <c r="C29" s="167"/>
      <c r="D29" s="167"/>
    </row>
    <row r="30" spans="1:7" ht="24" customHeight="1" x14ac:dyDescent="0.25">
      <c r="A30" s="168"/>
      <c r="B30" s="166" t="s">
        <v>99</v>
      </c>
      <c r="C30" s="167"/>
      <c r="D30" s="167"/>
    </row>
    <row r="31" spans="1:7" ht="24" customHeight="1" x14ac:dyDescent="0.25">
      <c r="A31" s="168"/>
      <c r="B31" s="166" t="s">
        <v>98</v>
      </c>
      <c r="C31" s="167"/>
      <c r="D31" s="167"/>
    </row>
    <row r="32" spans="1:7" ht="24" customHeight="1" x14ac:dyDescent="0.25">
      <c r="A32" s="168"/>
      <c r="B32" s="166" t="s">
        <v>97</v>
      </c>
      <c r="C32" s="167"/>
      <c r="D32" s="167"/>
    </row>
    <row r="33" spans="1:4" ht="24" customHeight="1" x14ac:dyDescent="0.25">
      <c r="A33" s="168"/>
      <c r="B33" s="166" t="s">
        <v>96</v>
      </c>
      <c r="C33" s="167"/>
      <c r="D33" s="167"/>
    </row>
    <row r="34" spans="1:4" ht="24" customHeight="1" x14ac:dyDescent="0.25">
      <c r="A34" s="169"/>
      <c r="B34" s="166" t="s">
        <v>95</v>
      </c>
      <c r="C34" s="167"/>
      <c r="D34" s="167"/>
    </row>
    <row r="35" spans="1:4" ht="24" customHeight="1" x14ac:dyDescent="0.25">
      <c r="A35" s="165" t="s">
        <v>94</v>
      </c>
      <c r="B35" s="166" t="s">
        <v>93</v>
      </c>
      <c r="C35" s="167"/>
      <c r="D35" s="167"/>
    </row>
    <row r="36" spans="1:4" ht="24" customHeight="1" x14ac:dyDescent="0.25">
      <c r="A36" s="168"/>
      <c r="B36" s="166" t="s">
        <v>92</v>
      </c>
      <c r="C36" s="167"/>
      <c r="D36" s="167"/>
    </row>
    <row r="37" spans="1:4" ht="24" customHeight="1" x14ac:dyDescent="0.25">
      <c r="A37" s="168"/>
      <c r="B37" s="166" t="s">
        <v>91</v>
      </c>
      <c r="C37" s="167"/>
      <c r="D37" s="167"/>
    </row>
    <row r="38" spans="1:4" ht="24" customHeight="1" x14ac:dyDescent="0.25">
      <c r="A38" s="168"/>
      <c r="B38" s="166" t="s">
        <v>90</v>
      </c>
      <c r="C38" s="167"/>
      <c r="D38" s="167"/>
    </row>
    <row r="39" spans="1:4" ht="24" customHeight="1" x14ac:dyDescent="0.25">
      <c r="A39" s="169"/>
      <c r="B39" s="166" t="s">
        <v>89</v>
      </c>
      <c r="C39" s="167"/>
      <c r="D39" s="167"/>
    </row>
    <row r="40" spans="1:4" ht="24" customHeight="1" x14ac:dyDescent="0.25">
      <c r="A40" s="165" t="s">
        <v>88</v>
      </c>
      <c r="B40" s="166" t="s">
        <v>87</v>
      </c>
      <c r="C40" s="167"/>
      <c r="D40" s="167"/>
    </row>
    <row r="41" spans="1:4" ht="24" customHeight="1" x14ac:dyDescent="0.25">
      <c r="A41" s="168"/>
      <c r="B41" s="166" t="s">
        <v>86</v>
      </c>
      <c r="C41" s="167"/>
      <c r="D41" s="167"/>
    </row>
    <row r="42" spans="1:4" ht="24" customHeight="1" x14ac:dyDescent="0.25">
      <c r="A42" s="169"/>
      <c r="B42" s="166" t="s">
        <v>85</v>
      </c>
      <c r="C42" s="167"/>
      <c r="D42" s="167"/>
    </row>
    <row r="43" spans="1:4" ht="24" customHeight="1" x14ac:dyDescent="0.25">
      <c r="A43" s="165" t="s">
        <v>84</v>
      </c>
      <c r="B43" s="166" t="s">
        <v>83</v>
      </c>
      <c r="C43" s="167"/>
      <c r="D43" s="167"/>
    </row>
    <row r="44" spans="1:4" ht="24" customHeight="1" x14ac:dyDescent="0.25">
      <c r="A44" s="168"/>
      <c r="B44" s="166" t="s">
        <v>82</v>
      </c>
      <c r="C44" s="167"/>
      <c r="D44" s="167"/>
    </row>
    <row r="45" spans="1:4" ht="24" customHeight="1" x14ac:dyDescent="0.25">
      <c r="A45" s="168"/>
      <c r="B45" s="166" t="s">
        <v>81</v>
      </c>
      <c r="C45" s="167"/>
      <c r="D45" s="167"/>
    </row>
    <row r="46" spans="1:4" ht="24" customHeight="1" x14ac:dyDescent="0.25">
      <c r="A46" s="169"/>
      <c r="B46" s="166" t="s">
        <v>80</v>
      </c>
      <c r="C46" s="167"/>
      <c r="D46" s="16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2B78-F69B-4E55-96CB-60862FF3BFC8}">
  <dimension ref="A2:B40"/>
  <sheetViews>
    <sheetView topLeftCell="A2" workbookViewId="0">
      <selection activeCell="A18" sqref="A18:B18"/>
    </sheetView>
  </sheetViews>
  <sheetFormatPr defaultColWidth="9.140625" defaultRowHeight="15" x14ac:dyDescent="0.25"/>
  <cols>
    <col min="1" max="1" width="13.5703125" style="153" bestFit="1" customWidth="1"/>
    <col min="2" max="2" width="85.140625" style="153" customWidth="1"/>
    <col min="3" max="16384" width="9.140625" style="153"/>
  </cols>
  <sheetData>
    <row r="2" spans="1:2" ht="45" customHeight="1" x14ac:dyDescent="0.25">
      <c r="A2" s="692" t="s">
        <v>549</v>
      </c>
      <c r="B2" s="692"/>
    </row>
    <row r="3" spans="1:2" x14ac:dyDescent="0.25">
      <c r="A3" s="692"/>
      <c r="B3" s="692"/>
    </row>
    <row r="4" spans="1:2" ht="15.75" thickBot="1" x14ac:dyDescent="0.3"/>
    <row r="5" spans="1:2" ht="15.75" thickBot="1" x14ac:dyDescent="0.3">
      <c r="A5" s="690" t="s">
        <v>516</v>
      </c>
      <c r="B5" s="691"/>
    </row>
    <row r="6" spans="1:2" ht="15.75" thickBot="1" x14ac:dyDescent="0.3">
      <c r="A6" s="154"/>
      <c r="B6" s="155" t="s">
        <v>517</v>
      </c>
    </row>
    <row r="7" spans="1:2" ht="15.75" thickBot="1" x14ac:dyDescent="0.3">
      <c r="A7" s="154"/>
      <c r="B7" s="155" t="s">
        <v>518</v>
      </c>
    </row>
    <row r="8" spans="1:2" ht="15.75" thickBot="1" x14ac:dyDescent="0.3">
      <c r="A8" s="154"/>
      <c r="B8" s="155" t="s">
        <v>519</v>
      </c>
    </row>
    <row r="9" spans="1:2" ht="15.75" thickBot="1" x14ac:dyDescent="0.3">
      <c r="A9" s="690" t="s">
        <v>520</v>
      </c>
      <c r="B9" s="691"/>
    </row>
    <row r="10" spans="1:2" ht="15.75" thickBot="1" x14ac:dyDescent="0.3">
      <c r="A10" s="154"/>
      <c r="B10" s="155" t="s">
        <v>521</v>
      </c>
    </row>
    <row r="11" spans="1:2" ht="15.75" thickBot="1" x14ac:dyDescent="0.3">
      <c r="A11" s="154"/>
      <c r="B11" s="155" t="s">
        <v>522</v>
      </c>
    </row>
    <row r="12" spans="1:2" ht="30.75" thickBot="1" x14ac:dyDescent="0.3">
      <c r="A12" s="154"/>
      <c r="B12" s="155" t="s">
        <v>523</v>
      </c>
    </row>
    <row r="13" spans="1:2" ht="15.75" thickBot="1" x14ac:dyDescent="0.3">
      <c r="A13" s="154"/>
      <c r="B13" s="155" t="s">
        <v>524</v>
      </c>
    </row>
    <row r="14" spans="1:2" ht="15.75" thickBot="1" x14ac:dyDescent="0.3">
      <c r="A14" s="690" t="s">
        <v>525</v>
      </c>
      <c r="B14" s="691"/>
    </row>
    <row r="15" spans="1:2" ht="30.75" thickBot="1" x14ac:dyDescent="0.3">
      <c r="A15" s="154"/>
      <c r="B15" s="155" t="s">
        <v>526</v>
      </c>
    </row>
    <row r="16" spans="1:2" ht="15.75" thickBot="1" x14ac:dyDescent="0.3">
      <c r="A16" s="154"/>
      <c r="B16" s="155" t="s">
        <v>527</v>
      </c>
    </row>
    <row r="17" spans="1:2" ht="15.75" thickBot="1" x14ac:dyDescent="0.3">
      <c r="A17" s="154"/>
      <c r="B17" s="155" t="s">
        <v>528</v>
      </c>
    </row>
    <row r="18" spans="1:2" ht="15.75" thickBot="1" x14ac:dyDescent="0.3">
      <c r="A18" s="690" t="s">
        <v>529</v>
      </c>
      <c r="B18" s="691"/>
    </row>
    <row r="19" spans="1:2" ht="15.75" thickBot="1" x14ac:dyDescent="0.3">
      <c r="A19" s="154"/>
      <c r="B19" s="155" t="s">
        <v>530</v>
      </c>
    </row>
    <row r="20" spans="1:2" ht="15.75" thickBot="1" x14ac:dyDescent="0.3">
      <c r="A20" s="154"/>
      <c r="B20" s="155" t="s">
        <v>531</v>
      </c>
    </row>
    <row r="21" spans="1:2" ht="15.75" thickBot="1" x14ac:dyDescent="0.3">
      <c r="A21" s="154"/>
      <c r="B21" s="155" t="s">
        <v>532</v>
      </c>
    </row>
    <row r="22" spans="1:2" ht="15.75" thickBot="1" x14ac:dyDescent="0.3">
      <c r="A22" s="690" t="s">
        <v>533</v>
      </c>
      <c r="B22" s="691"/>
    </row>
    <row r="23" spans="1:2" ht="15.75" thickBot="1" x14ac:dyDescent="0.3">
      <c r="A23" s="154"/>
      <c r="B23" s="155" t="s">
        <v>534</v>
      </c>
    </row>
    <row r="24" spans="1:2" ht="15.75" thickBot="1" x14ac:dyDescent="0.3">
      <c r="A24" s="154"/>
      <c r="B24" s="155" t="s">
        <v>535</v>
      </c>
    </row>
    <row r="25" spans="1:2" ht="15.75" thickBot="1" x14ac:dyDescent="0.3">
      <c r="A25" s="690" t="s">
        <v>536</v>
      </c>
      <c r="B25" s="691"/>
    </row>
    <row r="26" spans="1:2" ht="15.75" thickBot="1" x14ac:dyDescent="0.3">
      <c r="A26" s="154"/>
      <c r="B26" s="155" t="s">
        <v>537</v>
      </c>
    </row>
    <row r="27" spans="1:2" ht="15.75" thickBot="1" x14ac:dyDescent="0.3">
      <c r="A27" s="154"/>
      <c r="B27" s="155" t="s">
        <v>538</v>
      </c>
    </row>
    <row r="28" spans="1:2" ht="15.75" thickBot="1" x14ac:dyDescent="0.3">
      <c r="A28" s="690" t="s">
        <v>539</v>
      </c>
      <c r="B28" s="691"/>
    </row>
    <row r="29" spans="1:2" ht="15.75" thickBot="1" x14ac:dyDescent="0.3">
      <c r="A29" s="154"/>
      <c r="B29" s="155" t="s">
        <v>540</v>
      </c>
    </row>
    <row r="30" spans="1:2" ht="15.75" thickBot="1" x14ac:dyDescent="0.3">
      <c r="A30" s="154"/>
      <c r="B30" s="155" t="s">
        <v>541</v>
      </c>
    </row>
    <row r="31" spans="1:2" ht="15.75" thickBot="1" x14ac:dyDescent="0.3">
      <c r="A31" s="154"/>
      <c r="B31" s="155" t="s">
        <v>542</v>
      </c>
    </row>
    <row r="32" spans="1:2" ht="15.75" thickBot="1" x14ac:dyDescent="0.3">
      <c r="A32" s="690" t="s">
        <v>543</v>
      </c>
      <c r="B32" s="691"/>
    </row>
    <row r="33" spans="1:2" ht="15.75" thickBot="1" x14ac:dyDescent="0.3">
      <c r="A33" s="154"/>
      <c r="B33" s="155" t="s">
        <v>544</v>
      </c>
    </row>
    <row r="34" spans="1:2" ht="15.75" thickBot="1" x14ac:dyDescent="0.3">
      <c r="A34" s="154"/>
      <c r="B34" s="155" t="s">
        <v>545</v>
      </c>
    </row>
    <row r="35" spans="1:2" ht="15.75" thickBot="1" x14ac:dyDescent="0.3">
      <c r="A35" s="690" t="s">
        <v>546</v>
      </c>
      <c r="B35" s="691"/>
    </row>
    <row r="36" spans="1:2" ht="15.75" thickBot="1" x14ac:dyDescent="0.3">
      <c r="A36" s="154"/>
      <c r="B36" s="155" t="s">
        <v>547</v>
      </c>
    </row>
    <row r="37" spans="1:2" ht="15.75" thickBot="1" x14ac:dyDescent="0.3">
      <c r="A37" s="154"/>
      <c r="B37" s="155" t="s">
        <v>548</v>
      </c>
    </row>
    <row r="39" spans="1:2" x14ac:dyDescent="0.25">
      <c r="A39" s="153" t="s">
        <v>134</v>
      </c>
    </row>
    <row r="40" spans="1:2" x14ac:dyDescent="0.25">
      <c r="A40" s="153" t="s">
        <v>206</v>
      </c>
    </row>
  </sheetData>
  <mergeCells count="10">
    <mergeCell ref="A28:B28"/>
    <mergeCell ref="A32:B32"/>
    <mergeCell ref="A35:B35"/>
    <mergeCell ref="A2:B3"/>
    <mergeCell ref="A5:B5"/>
    <mergeCell ref="A9:B9"/>
    <mergeCell ref="A14:B14"/>
    <mergeCell ref="A18:B18"/>
    <mergeCell ref="A22:B22"/>
    <mergeCell ref="A25:B2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8477-7065-49A9-BA16-5A2F267FBDC4}">
  <dimension ref="A2:I5"/>
  <sheetViews>
    <sheetView workbookViewId="0">
      <selection activeCell="C9" sqref="C9"/>
    </sheetView>
  </sheetViews>
  <sheetFormatPr defaultRowHeight="15" x14ac:dyDescent="0.25"/>
  <cols>
    <col min="9" max="9" width="28.28515625" customWidth="1"/>
  </cols>
  <sheetData>
    <row r="2" spans="1:9" s="201" customFormat="1" ht="53.25" customHeight="1" x14ac:dyDescent="0.25">
      <c r="A2" s="397" t="s">
        <v>681</v>
      </c>
      <c r="B2" s="397"/>
      <c r="C2" s="397"/>
      <c r="D2" s="397"/>
      <c r="E2" s="397"/>
      <c r="F2" s="397"/>
      <c r="G2" s="397"/>
      <c r="H2" s="397"/>
      <c r="I2" s="397"/>
    </row>
    <row r="4" spans="1:9" ht="204" customHeight="1" x14ac:dyDescent="0.25">
      <c r="A4" s="397" t="s">
        <v>1047</v>
      </c>
      <c r="B4" s="397"/>
      <c r="C4" s="397"/>
      <c r="D4" s="397"/>
      <c r="E4" s="397"/>
      <c r="F4" s="397"/>
      <c r="G4" s="397"/>
      <c r="H4" s="397"/>
      <c r="I4" s="397"/>
    </row>
    <row r="5" spans="1:9" ht="261.75" customHeight="1" x14ac:dyDescent="0.25">
      <c r="A5" s="397" t="s">
        <v>1046</v>
      </c>
      <c r="B5" s="397"/>
      <c r="C5" s="397"/>
      <c r="D5" s="397"/>
      <c r="E5" s="397"/>
      <c r="F5" s="397"/>
      <c r="G5" s="397"/>
      <c r="H5" s="397"/>
      <c r="I5" s="397"/>
    </row>
  </sheetData>
  <mergeCells count="3">
    <mergeCell ref="A2:I2"/>
    <mergeCell ref="A4:I4"/>
    <mergeCell ref="A5:I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06E9A-4B2D-48CC-944C-F1A43FEC7950}">
  <sheetPr>
    <pageSetUpPr fitToPage="1"/>
  </sheetPr>
  <dimension ref="A1:O33"/>
  <sheetViews>
    <sheetView view="pageLayout" zoomScaleNormal="100" workbookViewId="0">
      <selection activeCell="K19" sqref="K19:N30"/>
    </sheetView>
  </sheetViews>
  <sheetFormatPr defaultRowHeight="15" x14ac:dyDescent="0.25"/>
  <cols>
    <col min="1" max="1" width="12.140625" bestFit="1" customWidth="1"/>
    <col min="3" max="3" width="12.5703125" bestFit="1" customWidth="1"/>
    <col min="4" max="6" width="9.28515625" bestFit="1" customWidth="1"/>
    <col min="7" max="7" width="11" customWidth="1"/>
    <col min="8" max="8" width="11.140625" bestFit="1" customWidth="1"/>
    <col min="9" max="9" width="10.42578125" customWidth="1"/>
    <col min="10" max="10" width="10.7109375" bestFit="1" customWidth="1"/>
    <col min="11" max="11" width="13.140625" bestFit="1" customWidth="1"/>
    <col min="12" max="12" width="10.7109375" bestFit="1" customWidth="1"/>
    <col min="13" max="13" width="12.7109375" bestFit="1" customWidth="1"/>
    <col min="14" max="14" width="10.7109375" bestFit="1" customWidth="1"/>
    <col min="15" max="15" width="9.28515625" bestFit="1" customWidth="1"/>
  </cols>
  <sheetData>
    <row r="1" spans="1:15" ht="15" customHeight="1" x14ac:dyDescent="0.25">
      <c r="A1" s="344" t="s">
        <v>981</v>
      </c>
      <c r="B1" s="693" t="s">
        <v>982</v>
      </c>
      <c r="C1" s="693"/>
      <c r="D1" s="693"/>
      <c r="E1" s="694" t="s">
        <v>983</v>
      </c>
      <c r="F1" s="694"/>
      <c r="G1" s="345" t="s">
        <v>984</v>
      </c>
      <c r="H1" s="346"/>
      <c r="I1" s="347"/>
      <c r="J1" s="695"/>
      <c r="K1" s="696" t="s">
        <v>985</v>
      </c>
      <c r="L1" s="696"/>
      <c r="M1" s="696"/>
      <c r="N1" s="696"/>
      <c r="O1" s="697"/>
    </row>
    <row r="2" spans="1:15" x14ac:dyDescent="0.25">
      <c r="A2" s="348" t="s">
        <v>986</v>
      </c>
      <c r="B2" s="698" t="s">
        <v>987</v>
      </c>
      <c r="C2" s="698"/>
      <c r="D2" s="698"/>
      <c r="E2" s="349" t="s">
        <v>988</v>
      </c>
      <c r="F2" s="350" t="s">
        <v>27</v>
      </c>
      <c r="G2" s="351" t="s">
        <v>988</v>
      </c>
      <c r="H2" s="699">
        <f>SUM(K20:K32)/C32</f>
        <v>0.2082091437231624</v>
      </c>
      <c r="I2" s="699"/>
      <c r="J2" s="564"/>
      <c r="K2" s="700" t="s">
        <v>988</v>
      </c>
      <c r="L2" s="700"/>
      <c r="M2" s="699">
        <f>SUM(G9:G12)/C13</f>
        <v>0.22094035313518079</v>
      </c>
      <c r="N2" s="699"/>
      <c r="O2" s="701"/>
    </row>
    <row r="3" spans="1:15" x14ac:dyDescent="0.25">
      <c r="A3" s="352" t="s">
        <v>989</v>
      </c>
      <c r="B3" s="702" t="s">
        <v>990</v>
      </c>
      <c r="C3" s="702"/>
      <c r="D3" s="702"/>
      <c r="E3" s="208" t="s">
        <v>991</v>
      </c>
      <c r="F3" s="353" t="s">
        <v>27</v>
      </c>
      <c r="G3" s="351" t="s">
        <v>991</v>
      </c>
      <c r="H3" s="699">
        <f>SUM(L20:L31)/C32</f>
        <v>0.21353877241727709</v>
      </c>
      <c r="I3" s="699"/>
      <c r="J3" s="564"/>
      <c r="K3" s="700" t="s">
        <v>991</v>
      </c>
      <c r="L3" s="700"/>
      <c r="M3" s="699">
        <f>SUM(H9:H12)/C13</f>
        <v>0.21217974500261433</v>
      </c>
      <c r="N3" s="699"/>
      <c r="O3" s="701"/>
    </row>
    <row r="4" spans="1:15" x14ac:dyDescent="0.25">
      <c r="A4" s="348" t="s">
        <v>992</v>
      </c>
      <c r="B4" s="698" t="s">
        <v>993</v>
      </c>
      <c r="C4" s="698"/>
      <c r="D4" s="698"/>
      <c r="E4" s="349" t="s">
        <v>994</v>
      </c>
      <c r="F4" s="350" t="s">
        <v>27</v>
      </c>
      <c r="G4" s="351" t="s">
        <v>994</v>
      </c>
      <c r="H4" s="699">
        <f>SUM(M20:M32)/C32</f>
        <v>0.30267744379893913</v>
      </c>
      <c r="I4" s="699"/>
      <c r="J4" s="564"/>
      <c r="K4" s="700" t="s">
        <v>994</v>
      </c>
      <c r="L4" s="700"/>
      <c r="M4" s="699">
        <f>SUM(I9:I12)/C13</f>
        <v>0.20422173510839403</v>
      </c>
      <c r="N4" s="699"/>
      <c r="O4" s="701"/>
    </row>
    <row r="5" spans="1:15" x14ac:dyDescent="0.25">
      <c r="A5" s="703" t="s">
        <v>995</v>
      </c>
      <c r="B5" s="704"/>
      <c r="C5" s="704" t="s">
        <v>996</v>
      </c>
      <c r="D5" s="704"/>
      <c r="E5" s="208" t="s">
        <v>997</v>
      </c>
      <c r="F5" s="353" t="s">
        <v>27</v>
      </c>
      <c r="G5" s="351" t="s">
        <v>997</v>
      </c>
      <c r="H5" s="699">
        <f>SUM(N20:N32)/C32</f>
        <v>0.26529426622884567</v>
      </c>
      <c r="I5" s="699"/>
      <c r="J5" s="564"/>
      <c r="K5" s="700" t="s">
        <v>997</v>
      </c>
      <c r="L5" s="700"/>
      <c r="M5" s="699">
        <f>SUM(J9:J12)/C13</f>
        <v>0.15322326348389173</v>
      </c>
      <c r="N5" s="699"/>
      <c r="O5" s="701"/>
    </row>
    <row r="6" spans="1:15" ht="15.75" customHeight="1" x14ac:dyDescent="0.25">
      <c r="A6" s="703"/>
      <c r="B6" s="704"/>
      <c r="C6" s="704"/>
      <c r="D6" s="704"/>
      <c r="E6" s="705" t="s">
        <v>998</v>
      </c>
      <c r="F6" s="706"/>
      <c r="G6" s="709" t="s">
        <v>999</v>
      </c>
      <c r="H6" s="710"/>
      <c r="I6" s="710"/>
      <c r="J6" s="711"/>
      <c r="K6" s="715" t="s">
        <v>1000</v>
      </c>
      <c r="L6" s="716"/>
      <c r="M6" s="716"/>
      <c r="N6" s="716"/>
      <c r="O6" s="717"/>
    </row>
    <row r="7" spans="1:15" ht="15.75" customHeight="1" x14ac:dyDescent="0.25">
      <c r="A7" s="703"/>
      <c r="B7" s="704"/>
      <c r="C7" s="704"/>
      <c r="D7" s="704"/>
      <c r="E7" s="707"/>
      <c r="F7" s="708"/>
      <c r="G7" s="712"/>
      <c r="H7" s="713"/>
      <c r="I7" s="713"/>
      <c r="J7" s="714"/>
      <c r="K7" s="718"/>
      <c r="L7" s="719"/>
      <c r="M7" s="719"/>
      <c r="N7" s="719"/>
      <c r="O7" s="720"/>
    </row>
    <row r="8" spans="1:15" s="28" customFormat="1" ht="15.75" x14ac:dyDescent="0.25">
      <c r="A8" s="724" t="s">
        <v>1001</v>
      </c>
      <c r="B8" s="725"/>
      <c r="C8" s="725"/>
      <c r="D8" s="725"/>
      <c r="E8" s="726" t="s">
        <v>1002</v>
      </c>
      <c r="F8" s="727"/>
      <c r="G8" s="355" t="s">
        <v>988</v>
      </c>
      <c r="H8" s="355" t="s">
        <v>991</v>
      </c>
      <c r="I8" s="355" t="s">
        <v>994</v>
      </c>
      <c r="J8" s="355" t="s">
        <v>997</v>
      </c>
      <c r="K8" s="721"/>
      <c r="L8" s="722"/>
      <c r="M8" s="722"/>
      <c r="N8" s="722"/>
      <c r="O8" s="723"/>
    </row>
    <row r="9" spans="1:15" ht="15" customHeight="1" x14ac:dyDescent="0.25">
      <c r="A9" s="728" t="s">
        <v>1003</v>
      </c>
      <c r="B9" s="729"/>
      <c r="C9" s="730">
        <v>41800</v>
      </c>
      <c r="D9" s="730"/>
      <c r="E9" s="731">
        <f>C9/22</f>
        <v>1900</v>
      </c>
      <c r="F9" s="731"/>
      <c r="G9" s="357">
        <v>9482</v>
      </c>
      <c r="H9" s="357">
        <v>9042</v>
      </c>
      <c r="I9" s="358">
        <f>-([1]Grant!$I$9+[1]Grant!$J$9+[1]Grant!$K$9)</f>
        <v>8195</v>
      </c>
      <c r="J9" s="357">
        <v>6006</v>
      </c>
      <c r="K9" s="732">
        <f>(G9+H9+I9+J9)/C9</f>
        <v>0.78289473684210531</v>
      </c>
      <c r="L9" s="732"/>
      <c r="M9" s="732"/>
      <c r="N9" s="732"/>
      <c r="O9" s="733"/>
    </row>
    <row r="10" spans="1:15" ht="15" customHeight="1" x14ac:dyDescent="0.25">
      <c r="A10" s="734" t="s">
        <v>1004</v>
      </c>
      <c r="B10" s="735"/>
      <c r="C10" s="736">
        <v>545</v>
      </c>
      <c r="D10" s="736"/>
      <c r="E10" s="577" t="s">
        <v>1005</v>
      </c>
      <c r="F10" s="577"/>
      <c r="G10" s="359">
        <v>0</v>
      </c>
      <c r="H10" s="359"/>
      <c r="I10" s="359"/>
      <c r="J10" s="359"/>
      <c r="K10" s="732">
        <f>(G10+H10+I10+J10)/C10</f>
        <v>0</v>
      </c>
      <c r="L10" s="732"/>
      <c r="M10" s="732"/>
      <c r="N10" s="732"/>
      <c r="O10" s="733"/>
    </row>
    <row r="11" spans="1:15" ht="15" customHeight="1" x14ac:dyDescent="0.25">
      <c r="A11" s="728" t="s">
        <v>1006</v>
      </c>
      <c r="B11" s="729"/>
      <c r="C11" s="730">
        <v>300</v>
      </c>
      <c r="D11" s="730"/>
      <c r="E11" s="360" t="s">
        <v>988</v>
      </c>
      <c r="F11" s="356">
        <v>431</v>
      </c>
      <c r="G11" s="357">
        <v>0</v>
      </c>
      <c r="H11" s="357"/>
      <c r="I11" s="358">
        <f>-([1]Grant!$K$11)</f>
        <v>50</v>
      </c>
      <c r="J11" s="357"/>
      <c r="K11" s="732">
        <f>(G11+H11+I11+J11)/C11</f>
        <v>0.16666666666666666</v>
      </c>
      <c r="L11" s="732"/>
      <c r="M11" s="732"/>
      <c r="N11" s="732"/>
      <c r="O11" s="733"/>
    </row>
    <row r="12" spans="1:15" ht="15" customHeight="1" x14ac:dyDescent="0.25">
      <c r="A12" s="734" t="s">
        <v>1007</v>
      </c>
      <c r="B12" s="735"/>
      <c r="C12" s="736">
        <v>7081</v>
      </c>
      <c r="D12" s="736"/>
      <c r="E12" s="361" t="s">
        <v>991</v>
      </c>
      <c r="F12" s="362">
        <v>411</v>
      </c>
      <c r="G12" s="359">
        <v>1504.48</v>
      </c>
      <c r="H12" s="359">
        <v>1508.85</v>
      </c>
      <c r="I12" s="363">
        <f>-([1]Grant!$I$12+[1]Grant!$J$12+[1]Grant!$K$12)</f>
        <v>1910.13</v>
      </c>
      <c r="J12" s="359">
        <v>1613.18</v>
      </c>
      <c r="K12" s="732">
        <f>(G12+H12+I12+J12)/C12</f>
        <v>0.92312385256319729</v>
      </c>
      <c r="L12" s="732"/>
      <c r="M12" s="732"/>
      <c r="N12" s="732"/>
      <c r="O12" s="733"/>
    </row>
    <row r="13" spans="1:15" ht="15" customHeight="1" thickBot="1" x14ac:dyDescent="0.3">
      <c r="A13" s="737" t="s">
        <v>1008</v>
      </c>
      <c r="B13" s="738"/>
      <c r="C13" s="739">
        <f>SUM(C9:D12)</f>
        <v>49726</v>
      </c>
      <c r="D13" s="739"/>
      <c r="E13" s="364" t="s">
        <v>994</v>
      </c>
      <c r="F13" s="356">
        <f>I9/22</f>
        <v>372.5</v>
      </c>
      <c r="G13" s="740" t="s">
        <v>1009</v>
      </c>
      <c r="H13" s="741"/>
      <c r="I13" s="741"/>
      <c r="J13" s="741"/>
      <c r="K13" s="742">
        <f>(G9+G12+K21+K22+K23+K24+H9+H10+H11+H12+I9+I10+I11+I12+J9+J10+J11+J12+K27+K28+L21+L22+L23+L24+L27+L28+M21+M22+M23+M24+M27+M28+N28+N27+N24+N23+N22+N21)/(C32+C13)</f>
        <v>0.92312183509189571</v>
      </c>
      <c r="L13" s="742"/>
      <c r="M13" s="742"/>
      <c r="N13" s="742"/>
      <c r="O13" s="742"/>
    </row>
    <row r="14" spans="1:15" ht="15" customHeight="1" x14ac:dyDescent="0.25">
      <c r="A14" s="743" t="s">
        <v>1010</v>
      </c>
      <c r="B14" s="744"/>
      <c r="C14" s="747" t="s">
        <v>1011</v>
      </c>
      <c r="D14" s="748" t="s">
        <v>1012</v>
      </c>
      <c r="E14" s="361" t="s">
        <v>997</v>
      </c>
      <c r="F14" s="365"/>
      <c r="G14" s="749" t="s">
        <v>1013</v>
      </c>
      <c r="H14" s="750"/>
      <c r="I14" s="750"/>
      <c r="J14" s="750"/>
      <c r="K14" s="750"/>
      <c r="L14" s="750"/>
      <c r="M14" s="750"/>
      <c r="N14" s="750"/>
      <c r="O14" s="751"/>
    </row>
    <row r="15" spans="1:15" ht="15" customHeight="1" x14ac:dyDescent="0.25">
      <c r="A15" s="745"/>
      <c r="B15" s="746"/>
      <c r="C15" s="747"/>
      <c r="D15" s="748"/>
      <c r="E15" s="752" t="s">
        <v>1014</v>
      </c>
      <c r="F15" s="752"/>
      <c r="G15" s="753" t="s">
        <v>1015</v>
      </c>
      <c r="H15" s="754"/>
      <c r="I15" s="754"/>
      <c r="J15" s="754"/>
      <c r="K15" s="754"/>
      <c r="L15" s="754"/>
      <c r="M15" s="754"/>
      <c r="N15" s="754"/>
      <c r="O15" s="755"/>
    </row>
    <row r="16" spans="1:15" ht="15" customHeight="1" x14ac:dyDescent="0.25">
      <c r="A16" s="759">
        <v>59480</v>
      </c>
      <c r="B16" s="760"/>
      <c r="C16" s="366">
        <v>79643.350000000006</v>
      </c>
      <c r="D16" s="367">
        <f>C16/A16</f>
        <v>1.3389937794216544</v>
      </c>
      <c r="E16" s="699">
        <f>(F11+F12+F13+F14)/E9</f>
        <v>0.63921052631578945</v>
      </c>
      <c r="F16" s="699"/>
      <c r="G16" s="756"/>
      <c r="H16" s="757"/>
      <c r="I16" s="757"/>
      <c r="J16" s="757"/>
      <c r="K16" s="757"/>
      <c r="L16" s="757"/>
      <c r="M16" s="757"/>
      <c r="N16" s="757"/>
      <c r="O16" s="758"/>
    </row>
    <row r="17" spans="1:15" ht="11.25" customHeight="1" x14ac:dyDescent="0.25">
      <c r="A17" s="761"/>
      <c r="B17" s="762"/>
      <c r="C17" s="762"/>
      <c r="D17" s="762"/>
      <c r="E17" s="762"/>
      <c r="F17" s="762"/>
      <c r="G17" s="762"/>
      <c r="H17" s="762"/>
      <c r="I17" s="762"/>
      <c r="J17" s="762"/>
      <c r="K17" s="762"/>
      <c r="L17" s="762"/>
      <c r="M17" s="762"/>
      <c r="N17" s="762"/>
      <c r="O17" s="763"/>
    </row>
    <row r="18" spans="1:15" ht="41.25" customHeight="1" x14ac:dyDescent="0.25">
      <c r="A18" s="764" t="s">
        <v>1016</v>
      </c>
      <c r="B18" s="765"/>
      <c r="C18" s="765"/>
      <c r="D18" s="765"/>
      <c r="E18" s="766" t="s">
        <v>1017</v>
      </c>
      <c r="F18" s="766" t="s">
        <v>1018</v>
      </c>
      <c r="G18" s="767" t="s">
        <v>1000</v>
      </c>
      <c r="H18" s="768" t="s">
        <v>1019</v>
      </c>
      <c r="I18" s="766" t="s">
        <v>1020</v>
      </c>
      <c r="J18" s="767" t="s">
        <v>1000</v>
      </c>
      <c r="K18" s="766" t="s">
        <v>1021</v>
      </c>
      <c r="L18" s="766"/>
      <c r="M18" s="766"/>
      <c r="N18" s="766"/>
      <c r="O18" s="769" t="s">
        <v>1022</v>
      </c>
    </row>
    <row r="19" spans="1:15" ht="15" customHeight="1" x14ac:dyDescent="0.25">
      <c r="A19" s="764"/>
      <c r="B19" s="765"/>
      <c r="C19" s="765"/>
      <c r="D19" s="765"/>
      <c r="E19" s="766"/>
      <c r="F19" s="766"/>
      <c r="G19" s="767"/>
      <c r="H19" s="768"/>
      <c r="I19" s="766"/>
      <c r="J19" s="767"/>
      <c r="K19" s="355" t="s">
        <v>988</v>
      </c>
      <c r="L19" s="355" t="s">
        <v>991</v>
      </c>
      <c r="M19" s="355" t="s">
        <v>994</v>
      </c>
      <c r="N19" s="355" t="s">
        <v>997</v>
      </c>
      <c r="O19" s="769"/>
    </row>
    <row r="20" spans="1:15" x14ac:dyDescent="0.25">
      <c r="A20" s="770" t="s">
        <v>1023</v>
      </c>
      <c r="B20" s="771"/>
      <c r="C20" s="772"/>
      <c r="D20" s="772"/>
      <c r="E20" s="368"/>
      <c r="F20" s="368"/>
      <c r="G20" s="369"/>
      <c r="H20" s="370"/>
      <c r="I20" s="371"/>
      <c r="J20" s="369"/>
      <c r="K20" s="372"/>
      <c r="L20" s="372"/>
      <c r="M20" s="370"/>
      <c r="N20" s="370"/>
      <c r="O20" s="373"/>
    </row>
    <row r="21" spans="1:15" x14ac:dyDescent="0.25">
      <c r="A21" s="773" t="s">
        <v>1024</v>
      </c>
      <c r="B21" s="774"/>
      <c r="C21" s="775">
        <v>23375</v>
      </c>
      <c r="D21" s="775"/>
      <c r="E21" s="374">
        <v>100</v>
      </c>
      <c r="F21" s="374">
        <v>30</v>
      </c>
      <c r="G21" s="369">
        <f t="shared" ref="G21:G28" si="0">F21/E21</f>
        <v>0.3</v>
      </c>
      <c r="H21" s="365">
        <v>425</v>
      </c>
      <c r="I21" s="375">
        <v>89</v>
      </c>
      <c r="J21" s="369">
        <f t="shared" ref="J21:J28" si="1">I21/H21</f>
        <v>0.20941176470588235</v>
      </c>
      <c r="K21" s="376">
        <v>5142.5</v>
      </c>
      <c r="L21" s="376">
        <v>4840</v>
      </c>
      <c r="M21" s="363">
        <f>-([1]Grant!$I$14+[1]Grant!$J$14+[1]Grant!$K$14)</f>
        <v>6847.5</v>
      </c>
      <c r="N21" s="363">
        <f>-([1]Grant!$L$14+[1]Grant!$M$14+[1]Grant!$N$14)</f>
        <v>6517.5</v>
      </c>
      <c r="O21" s="373">
        <f>(N21+M21+K21+L21)/C21</f>
        <v>0.99882352941176467</v>
      </c>
    </row>
    <row r="22" spans="1:15" x14ac:dyDescent="0.25">
      <c r="A22" s="770" t="s">
        <v>1025</v>
      </c>
      <c r="B22" s="771"/>
      <c r="C22" s="772">
        <v>13200</v>
      </c>
      <c r="D22" s="772"/>
      <c r="E22" s="368">
        <v>100</v>
      </c>
      <c r="F22" s="368">
        <v>28</v>
      </c>
      <c r="G22" s="369">
        <f>F22/E22</f>
        <v>0.28000000000000003</v>
      </c>
      <c r="H22" s="370">
        <v>80</v>
      </c>
      <c r="I22" s="371">
        <v>29</v>
      </c>
      <c r="J22" s="369">
        <f t="shared" si="1"/>
        <v>0.36249999999999999</v>
      </c>
      <c r="K22" s="372">
        <v>3465</v>
      </c>
      <c r="L22" s="372">
        <v>1155</v>
      </c>
      <c r="M22" s="358">
        <f>-([1]Grant!$I$15+[1]Grant!$J$15+[1]Grant!$K$15)</f>
        <v>2640</v>
      </c>
      <c r="N22" s="358">
        <f>-([1]Grant!$L$15+[1]Grant!$M$15+[1]Grant!$N$15)</f>
        <v>5610</v>
      </c>
      <c r="O22" s="373">
        <f>(K22+L22+M22+N22)/C22</f>
        <v>0.97499999999999998</v>
      </c>
    </row>
    <row r="23" spans="1:15" x14ac:dyDescent="0.25">
      <c r="A23" s="773"/>
      <c r="B23" s="774"/>
      <c r="C23" s="775"/>
      <c r="D23" s="775"/>
      <c r="E23" s="374"/>
      <c r="F23" s="374"/>
      <c r="G23" s="369"/>
      <c r="H23" s="365"/>
      <c r="I23" s="375"/>
      <c r="J23" s="369"/>
      <c r="K23" s="376"/>
      <c r="L23" s="376"/>
      <c r="M23" s="359"/>
      <c r="N23" s="359"/>
      <c r="O23" s="373"/>
    </row>
    <row r="24" spans="1:15" s="292" customFormat="1" ht="21.75" customHeight="1" x14ac:dyDescent="0.25">
      <c r="A24" s="770" t="s">
        <v>1026</v>
      </c>
      <c r="B24" s="771"/>
      <c r="C24" s="772">
        <v>36000</v>
      </c>
      <c r="D24" s="772"/>
      <c r="E24" s="368">
        <v>80</v>
      </c>
      <c r="F24" s="368">
        <v>21</v>
      </c>
      <c r="G24" s="369">
        <f t="shared" si="0"/>
        <v>0.26250000000000001</v>
      </c>
      <c r="H24" s="370">
        <v>180</v>
      </c>
      <c r="I24" s="371">
        <v>75</v>
      </c>
      <c r="J24" s="369">
        <f t="shared" si="1"/>
        <v>0.41666666666666669</v>
      </c>
      <c r="K24" s="372">
        <v>5400</v>
      </c>
      <c r="L24" s="372">
        <v>9200</v>
      </c>
      <c r="M24" s="358">
        <f>-([1]Grant!$I$17+[1]Grant!$J$17+[1]Grant!$K$17)</f>
        <v>14200</v>
      </c>
      <c r="N24" s="358">
        <f>-([1]Grant!$L$17+[1]Grant!$M$17+[1]Grant!$N$17)</f>
        <v>7200</v>
      </c>
      <c r="O24" s="373">
        <f t="shared" ref="O24:O28" si="2">(K24+L24+M24+N24)/C24</f>
        <v>1</v>
      </c>
    </row>
    <row r="25" spans="1:15" x14ac:dyDescent="0.25">
      <c r="A25" s="773"/>
      <c r="B25" s="774"/>
      <c r="C25" s="775"/>
      <c r="D25" s="775"/>
      <c r="E25" s="374"/>
      <c r="F25" s="374"/>
      <c r="G25" s="369"/>
      <c r="H25" s="365"/>
      <c r="I25" s="375"/>
      <c r="J25" s="369"/>
      <c r="K25" s="376"/>
      <c r="L25" s="376"/>
      <c r="M25" s="359"/>
      <c r="N25" s="359"/>
      <c r="O25" s="373"/>
    </row>
    <row r="26" spans="1:15" x14ac:dyDescent="0.25">
      <c r="A26" s="770" t="s">
        <v>1027</v>
      </c>
      <c r="B26" s="771"/>
      <c r="C26" s="772"/>
      <c r="D26" s="772"/>
      <c r="E26" s="368"/>
      <c r="F26" s="368"/>
      <c r="G26" s="369"/>
      <c r="H26" s="370"/>
      <c r="I26" s="371"/>
      <c r="J26" s="369"/>
      <c r="K26" s="372"/>
      <c r="L26" s="372"/>
      <c r="M26" s="357"/>
      <c r="N26" s="357"/>
      <c r="O26" s="373"/>
    </row>
    <row r="27" spans="1:15" x14ac:dyDescent="0.25">
      <c r="A27" s="773" t="s">
        <v>1028</v>
      </c>
      <c r="B27" s="774"/>
      <c r="C27" s="775">
        <v>13200</v>
      </c>
      <c r="D27" s="775"/>
      <c r="E27" s="374">
        <v>70</v>
      </c>
      <c r="F27" s="374">
        <v>17</v>
      </c>
      <c r="G27" s="369">
        <f t="shared" si="0"/>
        <v>0.24285714285714285</v>
      </c>
      <c r="H27" s="365">
        <v>80</v>
      </c>
      <c r="I27" s="375">
        <v>38</v>
      </c>
      <c r="J27" s="369">
        <f t="shared" si="1"/>
        <v>0.47499999999999998</v>
      </c>
      <c r="K27" s="376">
        <v>3300</v>
      </c>
      <c r="L27" s="376">
        <v>2970</v>
      </c>
      <c r="M27" s="363">
        <f>-([1]Grant!$I$19+[1]Grant!$J$19+[1]Grant!$K$19)</f>
        <v>3135</v>
      </c>
      <c r="N27" s="363">
        <f>-([1]Grant!$L$19+[1]Grant!$M$19+[1]Grant!$N$19)</f>
        <v>3465</v>
      </c>
      <c r="O27" s="373">
        <f t="shared" si="2"/>
        <v>0.97499999999999998</v>
      </c>
    </row>
    <row r="28" spans="1:15" x14ac:dyDescent="0.25">
      <c r="A28" s="770" t="s">
        <v>1029</v>
      </c>
      <c r="B28" s="771"/>
      <c r="C28" s="772">
        <v>13200</v>
      </c>
      <c r="D28" s="772"/>
      <c r="E28" s="368">
        <v>70</v>
      </c>
      <c r="F28" s="368">
        <v>17</v>
      </c>
      <c r="G28" s="369">
        <f t="shared" si="0"/>
        <v>0.24285714285714285</v>
      </c>
      <c r="H28" s="370">
        <v>80</v>
      </c>
      <c r="I28" s="371">
        <v>38</v>
      </c>
      <c r="J28" s="369">
        <f t="shared" si="1"/>
        <v>0.47499999999999998</v>
      </c>
      <c r="K28" s="372">
        <v>3300</v>
      </c>
      <c r="L28" s="372">
        <v>2970</v>
      </c>
      <c r="M28" s="358">
        <f>-([1]Grant!$I$20+[1]Grant!$J$20+[1]Grant!$K$20)</f>
        <v>3135</v>
      </c>
      <c r="N28" s="358">
        <f>-([1]Grant!$L$20+[1]Grant!$M$20+[1]Grant!$N$20)</f>
        <v>3465</v>
      </c>
      <c r="O28" s="373">
        <f t="shared" si="2"/>
        <v>0.97499999999999998</v>
      </c>
    </row>
    <row r="29" spans="1:15" x14ac:dyDescent="0.25">
      <c r="A29" s="773"/>
      <c r="B29" s="774"/>
      <c r="C29" s="775"/>
      <c r="D29" s="775"/>
      <c r="E29" s="374"/>
      <c r="F29" s="374"/>
      <c r="G29" s="369"/>
      <c r="H29" s="365"/>
      <c r="I29" s="375"/>
      <c r="J29" s="369"/>
      <c r="K29" s="376"/>
      <c r="L29" s="376"/>
      <c r="M29" s="359"/>
      <c r="N29" s="359"/>
      <c r="O29" s="373"/>
    </row>
    <row r="30" spans="1:15" x14ac:dyDescent="0.25">
      <c r="A30" s="770"/>
      <c r="B30" s="771"/>
      <c r="C30" s="772"/>
      <c r="D30" s="772"/>
      <c r="E30" s="368"/>
      <c r="F30" s="368"/>
      <c r="G30" s="369"/>
      <c r="H30" s="370"/>
      <c r="I30" s="371"/>
      <c r="J30" s="369"/>
      <c r="K30" s="372"/>
      <c r="L30" s="372"/>
      <c r="M30" s="357"/>
      <c r="N30" s="357"/>
      <c r="O30" s="373"/>
    </row>
    <row r="31" spans="1:15" x14ac:dyDescent="0.25">
      <c r="A31" s="773"/>
      <c r="B31" s="774"/>
      <c r="C31" s="775"/>
      <c r="D31" s="775"/>
      <c r="E31" s="374"/>
      <c r="F31" s="374"/>
      <c r="G31" s="369"/>
      <c r="H31" s="365"/>
      <c r="I31" s="375"/>
      <c r="J31" s="369"/>
      <c r="K31" s="376"/>
      <c r="L31" s="376"/>
      <c r="M31" s="359"/>
      <c r="N31" s="359"/>
      <c r="O31" s="373"/>
    </row>
    <row r="32" spans="1:15" ht="15.75" thickBot="1" x14ac:dyDescent="0.3">
      <c r="A32" s="776" t="s">
        <v>1008</v>
      </c>
      <c r="B32" s="777"/>
      <c r="C32" s="778">
        <f>SUM(C20:D31)</f>
        <v>98975</v>
      </c>
      <c r="D32" s="778"/>
      <c r="E32" s="779"/>
      <c r="F32" s="779"/>
      <c r="G32" s="779"/>
      <c r="H32" s="779"/>
      <c r="I32" s="779"/>
      <c r="J32" s="779"/>
      <c r="K32" s="779"/>
      <c r="L32" s="779"/>
      <c r="M32" s="779"/>
      <c r="N32" s="779"/>
      <c r="O32" s="780"/>
    </row>
    <row r="33" spans="1:15" x14ac:dyDescent="0.25">
      <c r="A33" s="636"/>
      <c r="B33" s="636"/>
      <c r="C33" s="636"/>
      <c r="D33" s="636"/>
      <c r="E33" s="636"/>
      <c r="F33" s="636"/>
      <c r="G33" s="636"/>
      <c r="H33" s="636"/>
      <c r="I33" s="636"/>
      <c r="J33" s="636"/>
      <c r="K33" s="636"/>
      <c r="L33" s="636"/>
      <c r="M33" s="636"/>
      <c r="N33" s="636"/>
      <c r="O33" s="636"/>
    </row>
  </sheetData>
  <mergeCells count="90">
    <mergeCell ref="A26:B26"/>
    <mergeCell ref="C26:D26"/>
    <mergeCell ref="A27:B27"/>
    <mergeCell ref="C27:D27"/>
    <mergeCell ref="A33:O33"/>
    <mergeCell ref="A28:B28"/>
    <mergeCell ref="C28:D28"/>
    <mergeCell ref="A29:B29"/>
    <mergeCell ref="C29:D29"/>
    <mergeCell ref="A30:B30"/>
    <mergeCell ref="C30:D30"/>
    <mergeCell ref="A31:B31"/>
    <mergeCell ref="C31:D31"/>
    <mergeCell ref="A32:B32"/>
    <mergeCell ref="C32:D32"/>
    <mergeCell ref="E32:O32"/>
    <mergeCell ref="A23:B23"/>
    <mergeCell ref="C23:D23"/>
    <mergeCell ref="A24:B24"/>
    <mergeCell ref="C24:D24"/>
    <mergeCell ref="A25:B25"/>
    <mergeCell ref="C25:D25"/>
    <mergeCell ref="A20:B20"/>
    <mergeCell ref="C20:D20"/>
    <mergeCell ref="A21:B21"/>
    <mergeCell ref="C21:D21"/>
    <mergeCell ref="A22:B22"/>
    <mergeCell ref="C22:D22"/>
    <mergeCell ref="A17:O17"/>
    <mergeCell ref="A18:D19"/>
    <mergeCell ref="E18:E19"/>
    <mergeCell ref="F18:F19"/>
    <mergeCell ref="G18:G19"/>
    <mergeCell ref="H18:H19"/>
    <mergeCell ref="I18:I19"/>
    <mergeCell ref="J18:J19"/>
    <mergeCell ref="K18:N18"/>
    <mergeCell ref="O18:O19"/>
    <mergeCell ref="A13:B13"/>
    <mergeCell ref="C13:D13"/>
    <mergeCell ref="G13:J13"/>
    <mergeCell ref="K13:O13"/>
    <mergeCell ref="A14:B15"/>
    <mergeCell ref="C14:C15"/>
    <mergeCell ref="D14:D15"/>
    <mergeCell ref="G14:O14"/>
    <mergeCell ref="E15:F15"/>
    <mergeCell ref="G15:O16"/>
    <mergeCell ref="A16:B16"/>
    <mergeCell ref="E16:F16"/>
    <mergeCell ref="A11:B11"/>
    <mergeCell ref="C11:D11"/>
    <mergeCell ref="K11:O11"/>
    <mergeCell ref="A12:B12"/>
    <mergeCell ref="C12:D12"/>
    <mergeCell ref="K12:O12"/>
    <mergeCell ref="A9:B9"/>
    <mergeCell ref="C9:D9"/>
    <mergeCell ref="E9:F9"/>
    <mergeCell ref="K9:O9"/>
    <mergeCell ref="A10:B10"/>
    <mergeCell ref="C10:D10"/>
    <mergeCell ref="E10:F10"/>
    <mergeCell ref="K10:O10"/>
    <mergeCell ref="A5:B7"/>
    <mergeCell ref="C5:D7"/>
    <mergeCell ref="H5:I5"/>
    <mergeCell ref="K5:L5"/>
    <mergeCell ref="M5:O5"/>
    <mergeCell ref="E6:F7"/>
    <mergeCell ref="G6:J7"/>
    <mergeCell ref="K6:O8"/>
    <mergeCell ref="A8:D8"/>
    <mergeCell ref="E8:F8"/>
    <mergeCell ref="B1:D1"/>
    <mergeCell ref="E1:F1"/>
    <mergeCell ref="J1:J5"/>
    <mergeCell ref="K1:O1"/>
    <mergeCell ref="B2:D2"/>
    <mergeCell ref="H2:I2"/>
    <mergeCell ref="K2:L2"/>
    <mergeCell ref="M2:O2"/>
    <mergeCell ref="B3:D3"/>
    <mergeCell ref="H3:I3"/>
    <mergeCell ref="K3:L3"/>
    <mergeCell ref="M3:O3"/>
    <mergeCell ref="B4:D4"/>
    <mergeCell ref="H4:I4"/>
    <mergeCell ref="K4:L4"/>
    <mergeCell ref="M4:O4"/>
  </mergeCells>
  <pageMargins left="0.25" right="0.25" top="0.75" bottom="0.75" header="0.3" footer="0.3"/>
  <pageSetup scale="83" orientation="landscape" horizontalDpi="1200" verticalDpi="1200" r:id="rId1"/>
  <headerFooter>
    <oddHeader xml:space="preserve">&amp;C&amp;16JJAC Program Quarterly Review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4EE7-DE4B-4B08-9EB1-59FBDFBEAA06}">
  <sheetPr>
    <tabColor theme="5"/>
  </sheetPr>
  <dimension ref="A1:AF70"/>
  <sheetViews>
    <sheetView topLeftCell="B1" workbookViewId="0">
      <selection activeCell="F1" sqref="F1:F1048576"/>
    </sheetView>
  </sheetViews>
  <sheetFormatPr defaultRowHeight="15" x14ac:dyDescent="0.25"/>
  <cols>
    <col min="1" max="7" width="17.7109375" customWidth="1"/>
    <col min="8" max="8" width="22.28515625" customWidth="1"/>
    <col min="9" max="21" width="17.7109375" customWidth="1"/>
    <col min="25" max="25" width="40.5703125" customWidth="1"/>
    <col min="26" max="26" width="41.85546875" customWidth="1"/>
    <col min="27" max="27" width="86.5703125" customWidth="1"/>
    <col min="31" max="31" width="21.7109375" bestFit="1" customWidth="1"/>
    <col min="32" max="32" width="21.7109375" customWidth="1"/>
    <col min="45" max="45" width="9.140625" customWidth="1"/>
  </cols>
  <sheetData>
    <row r="1" spans="1:32" ht="15.75" x14ac:dyDescent="0.25">
      <c r="A1" s="5" t="s">
        <v>20</v>
      </c>
      <c r="B1" s="2"/>
      <c r="C1" s="2"/>
      <c r="D1" s="2"/>
      <c r="E1" s="2"/>
      <c r="F1" s="2"/>
      <c r="G1" s="2"/>
      <c r="H1" s="2"/>
      <c r="I1" s="2"/>
      <c r="J1" s="2"/>
      <c r="K1" s="2"/>
      <c r="L1" s="2"/>
      <c r="M1" s="2"/>
      <c r="N1" s="2"/>
      <c r="O1" s="2"/>
      <c r="P1" s="2"/>
      <c r="Q1" s="2"/>
      <c r="R1" s="2"/>
      <c r="S1" s="2"/>
      <c r="T1" s="2"/>
      <c r="U1" s="2"/>
      <c r="V1" s="2"/>
      <c r="Z1" s="2"/>
      <c r="AA1" s="2"/>
    </row>
    <row r="2" spans="1:32" ht="15.75" x14ac:dyDescent="0.25">
      <c r="A2" s="5"/>
      <c r="B2" s="2"/>
      <c r="C2" s="2"/>
      <c r="D2" s="2"/>
      <c r="E2" s="2"/>
      <c r="F2" s="2"/>
      <c r="G2" s="2"/>
      <c r="H2" s="2"/>
      <c r="I2" s="2"/>
      <c r="J2" s="2"/>
      <c r="K2" s="2"/>
      <c r="L2" s="2"/>
      <c r="M2" s="2"/>
      <c r="N2" s="2"/>
      <c r="O2" s="2"/>
      <c r="P2" s="2"/>
      <c r="Q2" s="2"/>
      <c r="R2" s="2"/>
      <c r="S2" s="2"/>
      <c r="T2" s="2"/>
      <c r="U2" s="2"/>
      <c r="V2" s="2"/>
      <c r="Y2" s="5"/>
      <c r="Z2" s="2"/>
      <c r="AA2" s="2"/>
    </row>
    <row r="3" spans="1:32" ht="15.75" x14ac:dyDescent="0.25">
      <c r="A3" s="781" t="s">
        <v>337</v>
      </c>
      <c r="B3" s="781"/>
      <c r="C3" s="781"/>
      <c r="D3" s="781"/>
      <c r="E3" s="781"/>
      <c r="F3" s="781"/>
      <c r="G3" s="781"/>
      <c r="H3" s="781"/>
      <c r="I3" s="781"/>
      <c r="J3" s="781"/>
      <c r="K3" s="781"/>
      <c r="L3" s="781"/>
      <c r="M3" s="781"/>
      <c r="N3" s="782" t="s">
        <v>28</v>
      </c>
      <c r="O3" s="782"/>
      <c r="P3" s="782"/>
      <c r="Q3" s="782"/>
      <c r="R3" s="782"/>
      <c r="S3" s="782"/>
      <c r="T3" s="782"/>
      <c r="U3" s="782"/>
      <c r="V3" s="2"/>
      <c r="Y3" s="5" t="s">
        <v>70</v>
      </c>
      <c r="Z3" s="2"/>
      <c r="AA3" s="2"/>
      <c r="AE3" s="7"/>
      <c r="AF3" s="7"/>
    </row>
    <row r="4" spans="1:32" s="1" customFormat="1" ht="45" x14ac:dyDescent="0.25">
      <c r="A4" s="3" t="s">
        <v>0</v>
      </c>
      <c r="B4" s="3" t="s">
        <v>1</v>
      </c>
      <c r="C4" s="3" t="s">
        <v>2</v>
      </c>
      <c r="D4" s="3" t="s">
        <v>3</v>
      </c>
      <c r="E4" s="3" t="s">
        <v>4</v>
      </c>
      <c r="F4" s="3" t="s">
        <v>5</v>
      </c>
      <c r="G4" s="3" t="s">
        <v>6</v>
      </c>
      <c r="H4" s="3" t="s">
        <v>550</v>
      </c>
      <c r="I4" s="3" t="s">
        <v>7</v>
      </c>
      <c r="J4" s="3" t="s">
        <v>8</v>
      </c>
      <c r="K4" s="3" t="s">
        <v>19</v>
      </c>
      <c r="L4" s="3" t="s">
        <v>9</v>
      </c>
      <c r="M4" s="3" t="s">
        <v>10</v>
      </c>
      <c r="N4" s="3" t="s">
        <v>11</v>
      </c>
      <c r="O4" s="3" t="s">
        <v>12</v>
      </c>
      <c r="P4" s="3" t="s">
        <v>13</v>
      </c>
      <c r="Q4" s="3" t="s">
        <v>14</v>
      </c>
      <c r="R4" s="3" t="s">
        <v>15</v>
      </c>
      <c r="S4" s="3" t="s">
        <v>16</v>
      </c>
      <c r="T4" s="3" t="s">
        <v>17</v>
      </c>
      <c r="U4" s="3" t="s">
        <v>18</v>
      </c>
      <c r="V4" s="4"/>
      <c r="Y4" s="2" t="s">
        <v>71</v>
      </c>
      <c r="Z4" s="2"/>
      <c r="AA4" s="2"/>
      <c r="AE4" s="7" t="s">
        <v>502</v>
      </c>
      <c r="AF4" s="152" t="s">
        <v>503</v>
      </c>
    </row>
    <row r="5" spans="1:32" x14ac:dyDescent="0.25">
      <c r="A5" s="6"/>
      <c r="B5" s="6"/>
      <c r="C5" s="6"/>
      <c r="D5" s="6"/>
      <c r="E5" s="6"/>
      <c r="F5" s="8"/>
      <c r="G5" s="6"/>
      <c r="H5" s="8"/>
      <c r="I5" s="6"/>
      <c r="J5" s="6"/>
      <c r="K5" s="6"/>
      <c r="L5" s="6"/>
      <c r="M5" s="6"/>
      <c r="N5" s="6"/>
      <c r="O5" s="8"/>
      <c r="P5" s="6"/>
      <c r="Q5" s="6"/>
      <c r="R5" s="6"/>
      <c r="S5" s="8"/>
      <c r="T5" s="6"/>
      <c r="U5" s="6"/>
      <c r="Y5" s="9" t="s">
        <v>67</v>
      </c>
      <c r="Z5" s="9" t="s">
        <v>63</v>
      </c>
      <c r="AA5" s="9" t="s">
        <v>64</v>
      </c>
      <c r="AE5" t="s">
        <v>21</v>
      </c>
      <c r="AF5" t="s">
        <v>72</v>
      </c>
    </row>
    <row r="6" spans="1:32" x14ac:dyDescent="0.25">
      <c r="A6" s="6"/>
      <c r="B6" s="6"/>
      <c r="C6" s="6"/>
      <c r="D6" s="6"/>
      <c r="E6" s="6"/>
      <c r="F6" s="8"/>
      <c r="G6" s="6"/>
      <c r="H6" s="8"/>
      <c r="I6" s="6"/>
      <c r="J6" s="6"/>
      <c r="K6" s="6"/>
      <c r="L6" s="6"/>
      <c r="M6" s="6"/>
      <c r="N6" s="6"/>
      <c r="O6" s="8"/>
      <c r="P6" s="6"/>
      <c r="Q6" s="6"/>
      <c r="R6" s="6"/>
      <c r="S6" s="8"/>
      <c r="T6" s="6"/>
      <c r="U6" s="6"/>
      <c r="Y6" s="10"/>
      <c r="Z6" s="11" t="s">
        <v>29</v>
      </c>
      <c r="AA6" s="11" t="s">
        <v>30</v>
      </c>
      <c r="AE6" t="s">
        <v>22</v>
      </c>
      <c r="AF6" t="s">
        <v>73</v>
      </c>
    </row>
    <row r="7" spans="1:32" x14ac:dyDescent="0.25">
      <c r="A7" s="6"/>
      <c r="B7" s="6"/>
      <c r="C7" s="6"/>
      <c r="D7" s="6"/>
      <c r="E7" s="6"/>
      <c r="F7" s="8"/>
      <c r="G7" s="6"/>
      <c r="H7" s="8"/>
      <c r="I7" s="6"/>
      <c r="J7" s="6"/>
      <c r="K7" s="6"/>
      <c r="L7" s="6"/>
      <c r="M7" s="6"/>
      <c r="N7" s="6"/>
      <c r="O7" s="8"/>
      <c r="P7" s="6"/>
      <c r="Q7" s="6"/>
      <c r="R7" s="6"/>
      <c r="S7" s="8"/>
      <c r="T7" s="6"/>
      <c r="U7" s="6"/>
      <c r="Y7" s="12"/>
      <c r="Z7" s="13" t="s">
        <v>31</v>
      </c>
      <c r="AA7" s="13" t="s">
        <v>32</v>
      </c>
      <c r="AE7" t="s">
        <v>23</v>
      </c>
      <c r="AF7" t="s">
        <v>74</v>
      </c>
    </row>
    <row r="8" spans="1:32" ht="30" x14ac:dyDescent="0.25">
      <c r="A8" s="6"/>
      <c r="B8" s="6"/>
      <c r="C8" s="6"/>
      <c r="D8" s="6"/>
      <c r="E8" s="6"/>
      <c r="F8" s="8"/>
      <c r="G8" s="6"/>
      <c r="H8" s="8"/>
      <c r="I8" s="6"/>
      <c r="J8" s="6"/>
      <c r="K8" s="6"/>
      <c r="L8" s="6"/>
      <c r="M8" s="6"/>
      <c r="N8" s="6"/>
      <c r="O8" s="8"/>
      <c r="P8" s="6"/>
      <c r="Q8" s="6"/>
      <c r="R8" s="6"/>
      <c r="S8" s="8"/>
      <c r="T8" s="6"/>
      <c r="U8" s="6"/>
      <c r="Y8" s="12"/>
      <c r="Z8" s="13" t="s">
        <v>33</v>
      </c>
      <c r="AA8" s="13" t="s">
        <v>34</v>
      </c>
      <c r="AE8" t="s">
        <v>24</v>
      </c>
      <c r="AF8" t="s">
        <v>75</v>
      </c>
    </row>
    <row r="9" spans="1:32" ht="30" x14ac:dyDescent="0.25">
      <c r="A9" s="6"/>
      <c r="B9" s="6"/>
      <c r="C9" s="6"/>
      <c r="D9" s="6"/>
      <c r="E9" s="6"/>
      <c r="F9" s="8"/>
      <c r="G9" s="6"/>
      <c r="H9" s="8"/>
      <c r="I9" s="6"/>
      <c r="J9" s="6"/>
      <c r="K9" s="6"/>
      <c r="L9" s="6"/>
      <c r="M9" s="6"/>
      <c r="N9" s="6"/>
      <c r="O9" s="8"/>
      <c r="P9" s="6"/>
      <c r="Q9" s="6"/>
      <c r="R9" s="6"/>
      <c r="S9" s="8"/>
      <c r="T9" s="6"/>
      <c r="U9" s="6"/>
      <c r="Y9" s="12"/>
      <c r="Z9" s="13" t="s">
        <v>35</v>
      </c>
      <c r="AA9" s="13" t="s">
        <v>36</v>
      </c>
      <c r="AE9" t="s">
        <v>25</v>
      </c>
      <c r="AF9" t="s">
        <v>76</v>
      </c>
    </row>
    <row r="10" spans="1:32" x14ac:dyDescent="0.25">
      <c r="A10" s="6"/>
      <c r="B10" s="6"/>
      <c r="C10" s="6"/>
      <c r="D10" s="6"/>
      <c r="E10" s="6"/>
      <c r="F10" s="8"/>
      <c r="G10" s="6"/>
      <c r="H10" s="8"/>
      <c r="I10" s="6"/>
      <c r="J10" s="6"/>
      <c r="K10" s="6"/>
      <c r="L10" s="6"/>
      <c r="M10" s="6"/>
      <c r="N10" s="6"/>
      <c r="O10" s="8"/>
      <c r="P10" s="6"/>
      <c r="Q10" s="6"/>
      <c r="R10" s="6"/>
      <c r="S10" s="8"/>
      <c r="T10" s="6"/>
      <c r="U10" s="6"/>
      <c r="Y10" s="12"/>
      <c r="Z10" s="13" t="s">
        <v>37</v>
      </c>
      <c r="AA10" s="13" t="s">
        <v>551</v>
      </c>
      <c r="AF10" t="s">
        <v>77</v>
      </c>
    </row>
    <row r="11" spans="1:32" ht="30" x14ac:dyDescent="0.25">
      <c r="A11" s="6"/>
      <c r="B11" s="6"/>
      <c r="C11" s="6"/>
      <c r="D11" s="6"/>
      <c r="E11" s="6"/>
      <c r="F11" s="8"/>
      <c r="G11" s="6"/>
      <c r="H11" s="8"/>
      <c r="I11" s="6"/>
      <c r="J11" s="6"/>
      <c r="K11" s="6"/>
      <c r="L11" s="6"/>
      <c r="M11" s="6"/>
      <c r="N11" s="6"/>
      <c r="O11" s="8"/>
      <c r="P11" s="6"/>
      <c r="Q11" s="6"/>
      <c r="R11" s="6"/>
      <c r="S11" s="8"/>
      <c r="T11" s="6"/>
      <c r="U11" s="6"/>
      <c r="Y11" s="12"/>
      <c r="Z11" s="13" t="s">
        <v>39</v>
      </c>
      <c r="AA11" s="13" t="s">
        <v>66</v>
      </c>
    </row>
    <row r="12" spans="1:32" x14ac:dyDescent="0.25">
      <c r="A12" s="6"/>
      <c r="B12" s="6"/>
      <c r="C12" s="6"/>
      <c r="D12" s="6"/>
      <c r="E12" s="6"/>
      <c r="F12" s="8"/>
      <c r="G12" s="6"/>
      <c r="H12" s="8"/>
      <c r="I12" s="6"/>
      <c r="J12" s="6"/>
      <c r="K12" s="6"/>
      <c r="L12" s="6"/>
      <c r="M12" s="6"/>
      <c r="N12" s="6"/>
      <c r="O12" s="8"/>
      <c r="P12" s="6"/>
      <c r="Q12" s="6"/>
      <c r="R12" s="6"/>
      <c r="S12" s="8"/>
      <c r="T12" s="6"/>
      <c r="U12" s="6"/>
      <c r="Y12" s="12"/>
      <c r="Z12" s="13" t="s">
        <v>553</v>
      </c>
      <c r="AA12" s="13" t="s">
        <v>554</v>
      </c>
    </row>
    <row r="13" spans="1:32" x14ac:dyDescent="0.25">
      <c r="A13" s="6"/>
      <c r="B13" s="6"/>
      <c r="C13" s="6"/>
      <c r="D13" s="6"/>
      <c r="E13" s="6"/>
      <c r="F13" s="8"/>
      <c r="G13" s="6"/>
      <c r="H13" s="8"/>
      <c r="I13" s="6"/>
      <c r="J13" s="6"/>
      <c r="K13" s="6"/>
      <c r="L13" s="6"/>
      <c r="M13" s="6"/>
      <c r="N13" s="6"/>
      <c r="O13" s="8"/>
      <c r="P13" s="6"/>
      <c r="Q13" s="6"/>
      <c r="R13" s="6"/>
      <c r="S13" s="8"/>
      <c r="T13" s="6"/>
      <c r="U13" s="6"/>
      <c r="Y13" s="12"/>
      <c r="Z13" s="13" t="s">
        <v>40</v>
      </c>
      <c r="AA13" s="13" t="s">
        <v>41</v>
      </c>
    </row>
    <row r="14" spans="1:32" ht="30" x14ac:dyDescent="0.25">
      <c r="A14" s="6"/>
      <c r="B14" s="6"/>
      <c r="C14" s="6"/>
      <c r="D14" s="6"/>
      <c r="E14" s="6"/>
      <c r="F14" s="8"/>
      <c r="G14" s="6"/>
      <c r="H14" s="8"/>
      <c r="I14" s="6"/>
      <c r="J14" s="6"/>
      <c r="K14" s="6"/>
      <c r="L14" s="6"/>
      <c r="M14" s="6"/>
      <c r="N14" s="6"/>
      <c r="O14" s="8"/>
      <c r="P14" s="6"/>
      <c r="Q14" s="6"/>
      <c r="R14" s="6"/>
      <c r="S14" s="8"/>
      <c r="T14" s="6"/>
      <c r="U14" s="6"/>
      <c r="Y14" s="12"/>
      <c r="Z14" s="13" t="s">
        <v>42</v>
      </c>
      <c r="AA14" s="13" t="s">
        <v>43</v>
      </c>
    </row>
    <row r="15" spans="1:32" ht="30" x14ac:dyDescent="0.25">
      <c r="A15" s="6"/>
      <c r="B15" s="6"/>
      <c r="C15" s="6"/>
      <c r="D15" s="6"/>
      <c r="E15" s="6"/>
      <c r="F15" s="8"/>
      <c r="G15" s="6"/>
      <c r="H15" s="8"/>
      <c r="I15" s="6"/>
      <c r="J15" s="6"/>
      <c r="K15" s="6"/>
      <c r="L15" s="6"/>
      <c r="M15" s="6"/>
      <c r="N15" s="6"/>
      <c r="O15" s="8"/>
      <c r="P15" s="6"/>
      <c r="Q15" s="6"/>
      <c r="R15" s="6"/>
      <c r="S15" s="8"/>
      <c r="T15" s="6"/>
      <c r="U15" s="6"/>
      <c r="Y15" s="12"/>
      <c r="Z15" s="13" t="s">
        <v>44</v>
      </c>
      <c r="AA15" s="13" t="s">
        <v>65</v>
      </c>
    </row>
    <row r="16" spans="1:32" x14ac:dyDescent="0.25">
      <c r="A16" s="6"/>
      <c r="B16" s="6"/>
      <c r="C16" s="6"/>
      <c r="D16" s="6"/>
      <c r="E16" s="6"/>
      <c r="F16" s="8"/>
      <c r="G16" s="6"/>
      <c r="H16" s="8"/>
      <c r="I16" s="6"/>
      <c r="J16" s="6"/>
      <c r="K16" s="6"/>
      <c r="L16" s="6"/>
      <c r="M16" s="6"/>
      <c r="N16" s="6"/>
      <c r="O16" s="8"/>
      <c r="P16" s="6"/>
      <c r="Q16" s="6"/>
      <c r="R16" s="6"/>
      <c r="S16" s="8"/>
      <c r="T16" s="6"/>
      <c r="U16" s="6"/>
      <c r="Y16" s="12"/>
      <c r="Z16" s="13" t="s">
        <v>45</v>
      </c>
      <c r="AA16" s="13" t="s">
        <v>46</v>
      </c>
    </row>
    <row r="17" spans="1:27" x14ac:dyDescent="0.25">
      <c r="A17" s="6"/>
      <c r="B17" s="6"/>
      <c r="C17" s="6"/>
      <c r="D17" s="6"/>
      <c r="E17" s="6"/>
      <c r="F17" s="8"/>
      <c r="G17" s="6"/>
      <c r="H17" s="8"/>
      <c r="I17" s="6"/>
      <c r="J17" s="6"/>
      <c r="K17" s="6"/>
      <c r="L17" s="6"/>
      <c r="M17" s="6"/>
      <c r="N17" s="6"/>
      <c r="O17" s="8"/>
      <c r="P17" s="6"/>
      <c r="Q17" s="6"/>
      <c r="R17" s="6"/>
      <c r="S17" s="8"/>
      <c r="T17" s="6"/>
      <c r="U17" s="6"/>
      <c r="Y17" s="12" t="s">
        <v>69</v>
      </c>
      <c r="Z17" s="13" t="s">
        <v>47</v>
      </c>
      <c r="AA17" s="13" t="s">
        <v>48</v>
      </c>
    </row>
    <row r="18" spans="1:27" x14ac:dyDescent="0.25">
      <c r="A18" s="6"/>
      <c r="B18" s="6"/>
      <c r="C18" s="6"/>
      <c r="D18" s="6"/>
      <c r="E18" s="6"/>
      <c r="F18" s="8"/>
      <c r="G18" s="6"/>
      <c r="H18" s="8"/>
      <c r="I18" s="6"/>
      <c r="J18" s="6"/>
      <c r="K18" s="6"/>
      <c r="L18" s="6"/>
      <c r="M18" s="6"/>
      <c r="N18" s="6"/>
      <c r="O18" s="8"/>
      <c r="P18" s="6"/>
      <c r="Q18" s="6"/>
      <c r="R18" s="6"/>
      <c r="S18" s="8"/>
      <c r="T18" s="6"/>
      <c r="U18" s="6"/>
      <c r="Y18" s="12" t="s">
        <v>69</v>
      </c>
      <c r="Z18" s="13" t="s">
        <v>49</v>
      </c>
      <c r="AA18" s="13" t="s">
        <v>50</v>
      </c>
    </row>
    <row r="19" spans="1:27" ht="30" x14ac:dyDescent="0.25">
      <c r="A19" s="6"/>
      <c r="B19" s="6"/>
      <c r="C19" s="6"/>
      <c r="D19" s="6"/>
      <c r="E19" s="6"/>
      <c r="F19" s="8"/>
      <c r="G19" s="6"/>
      <c r="H19" s="8"/>
      <c r="I19" s="6"/>
      <c r="J19" s="6"/>
      <c r="K19" s="6"/>
      <c r="L19" s="6"/>
      <c r="M19" s="6"/>
      <c r="N19" s="6"/>
      <c r="O19" s="8"/>
      <c r="P19" s="6"/>
      <c r="Q19" s="6"/>
      <c r="R19" s="6"/>
      <c r="S19" s="8"/>
      <c r="T19" s="6"/>
      <c r="U19" s="6"/>
      <c r="Y19" s="12" t="s">
        <v>69</v>
      </c>
      <c r="Z19" s="13" t="s">
        <v>51</v>
      </c>
      <c r="AA19" s="13" t="s">
        <v>52</v>
      </c>
    </row>
    <row r="20" spans="1:27" x14ac:dyDescent="0.25">
      <c r="A20" s="6"/>
      <c r="B20" s="6"/>
      <c r="C20" s="6"/>
      <c r="D20" s="6"/>
      <c r="E20" s="6"/>
      <c r="F20" s="8"/>
      <c r="G20" s="6"/>
      <c r="H20" s="8"/>
      <c r="I20" s="6"/>
      <c r="J20" s="6"/>
      <c r="K20" s="6"/>
      <c r="L20" s="6"/>
      <c r="M20" s="6"/>
      <c r="N20" s="6"/>
      <c r="O20" s="8"/>
      <c r="P20" s="6"/>
      <c r="Q20" s="6"/>
      <c r="R20" s="6"/>
      <c r="S20" s="8"/>
      <c r="T20" s="6"/>
      <c r="U20" s="6"/>
      <c r="Y20" s="12" t="s">
        <v>69</v>
      </c>
      <c r="Z20" s="13" t="s">
        <v>53</v>
      </c>
      <c r="AA20" s="13" t="s">
        <v>54</v>
      </c>
    </row>
    <row r="21" spans="1:27" x14ac:dyDescent="0.25">
      <c r="A21" s="6"/>
      <c r="B21" s="6"/>
      <c r="C21" s="6"/>
      <c r="D21" s="6"/>
      <c r="E21" s="6"/>
      <c r="F21" s="8"/>
      <c r="G21" s="6"/>
      <c r="H21" s="8"/>
      <c r="I21" s="6"/>
      <c r="J21" s="6"/>
      <c r="K21" s="6"/>
      <c r="L21" s="6"/>
      <c r="M21" s="6"/>
      <c r="N21" s="6"/>
      <c r="O21" s="8"/>
      <c r="P21" s="6"/>
      <c r="Q21" s="6"/>
      <c r="R21" s="6"/>
      <c r="S21" s="8"/>
      <c r="T21" s="6"/>
      <c r="U21" s="6"/>
      <c r="Y21" s="12" t="s">
        <v>69</v>
      </c>
      <c r="Z21" s="13" t="s">
        <v>55</v>
      </c>
      <c r="AA21" s="13" t="s">
        <v>56</v>
      </c>
    </row>
    <row r="22" spans="1:27" x14ac:dyDescent="0.25">
      <c r="A22" s="6"/>
      <c r="B22" s="6"/>
      <c r="C22" s="6"/>
      <c r="D22" s="6"/>
      <c r="E22" s="6"/>
      <c r="F22" s="8"/>
      <c r="G22" s="6"/>
      <c r="H22" s="8"/>
      <c r="I22" s="6"/>
      <c r="J22" s="6"/>
      <c r="K22" s="6"/>
      <c r="L22" s="6"/>
      <c r="M22" s="6"/>
      <c r="N22" s="6"/>
      <c r="O22" s="8"/>
      <c r="P22" s="6"/>
      <c r="Q22" s="6"/>
      <c r="R22" s="6"/>
      <c r="S22" s="8"/>
      <c r="T22" s="6"/>
      <c r="U22" s="6"/>
      <c r="Y22" s="12" t="s">
        <v>69</v>
      </c>
      <c r="Z22" s="13" t="s">
        <v>57</v>
      </c>
      <c r="AA22" s="13" t="s">
        <v>58</v>
      </c>
    </row>
    <row r="23" spans="1:27" x14ac:dyDescent="0.25">
      <c r="A23" s="6"/>
      <c r="B23" s="6"/>
      <c r="C23" s="6"/>
      <c r="D23" s="6"/>
      <c r="E23" s="6"/>
      <c r="F23" s="8"/>
      <c r="G23" s="6"/>
      <c r="H23" s="8"/>
      <c r="I23" s="6"/>
      <c r="J23" s="6"/>
      <c r="K23" s="6"/>
      <c r="L23" s="6"/>
      <c r="M23" s="6"/>
      <c r="N23" s="6"/>
      <c r="O23" s="8"/>
      <c r="P23" s="6"/>
      <c r="Q23" s="6"/>
      <c r="R23" s="6"/>
      <c r="S23" s="8"/>
      <c r="T23" s="6"/>
      <c r="U23" s="6"/>
      <c r="Y23" s="12" t="s">
        <v>69</v>
      </c>
      <c r="Z23" s="13" t="s">
        <v>59</v>
      </c>
      <c r="AA23" s="13" t="s">
        <v>60</v>
      </c>
    </row>
    <row r="24" spans="1:27" ht="30" x14ac:dyDescent="0.25">
      <c r="A24" s="6"/>
      <c r="B24" s="6"/>
      <c r="C24" s="6"/>
      <c r="D24" s="6"/>
      <c r="E24" s="6"/>
      <c r="F24" s="8"/>
      <c r="G24" s="6"/>
      <c r="H24" s="8"/>
      <c r="I24" s="6"/>
      <c r="J24" s="6"/>
      <c r="K24" s="6"/>
      <c r="L24" s="6"/>
      <c r="M24" s="6"/>
      <c r="N24" s="6"/>
      <c r="O24" s="8"/>
      <c r="P24" s="6"/>
      <c r="Q24" s="6"/>
      <c r="R24" s="6"/>
      <c r="S24" s="8"/>
      <c r="T24" s="6"/>
      <c r="U24" s="6"/>
      <c r="Y24" s="14" t="s">
        <v>69</v>
      </c>
      <c r="Z24" s="15" t="s">
        <v>61</v>
      </c>
      <c r="AA24" s="15" t="s">
        <v>62</v>
      </c>
    </row>
    <row r="25" spans="1:27" x14ac:dyDescent="0.25">
      <c r="A25" s="6"/>
      <c r="B25" s="6"/>
      <c r="C25" s="6"/>
      <c r="D25" s="6"/>
      <c r="E25" s="6"/>
      <c r="F25" s="8"/>
      <c r="G25" s="6"/>
      <c r="H25" s="8"/>
      <c r="I25" s="6"/>
      <c r="J25" s="6"/>
      <c r="K25" s="6"/>
      <c r="L25" s="6"/>
      <c r="M25" s="6"/>
      <c r="N25" s="6"/>
      <c r="O25" s="8"/>
      <c r="P25" s="6"/>
      <c r="Q25" s="6"/>
      <c r="R25" s="6"/>
      <c r="S25" s="8"/>
      <c r="T25" s="6"/>
      <c r="U25" s="6"/>
    </row>
    <row r="26" spans="1:27" x14ac:dyDescent="0.25">
      <c r="A26" s="6"/>
      <c r="B26" s="6"/>
      <c r="C26" s="6"/>
      <c r="D26" s="6"/>
      <c r="E26" s="6"/>
      <c r="F26" s="8"/>
      <c r="G26" s="6"/>
      <c r="H26" s="8"/>
      <c r="I26" s="6"/>
      <c r="J26" s="6"/>
      <c r="K26" s="6"/>
      <c r="L26" s="6"/>
      <c r="M26" s="6"/>
      <c r="N26" s="6"/>
      <c r="O26" s="8"/>
      <c r="P26" s="6"/>
      <c r="Q26" s="6"/>
      <c r="R26" s="6"/>
      <c r="S26" s="8"/>
      <c r="T26" s="6"/>
      <c r="U26" s="6"/>
    </row>
    <row r="27" spans="1:27" x14ac:dyDescent="0.25">
      <c r="A27" s="6"/>
      <c r="B27" s="6"/>
      <c r="C27" s="6"/>
      <c r="D27" s="6"/>
      <c r="E27" s="6"/>
      <c r="F27" s="8"/>
      <c r="G27" s="6"/>
      <c r="H27" s="8"/>
      <c r="I27" s="6"/>
      <c r="J27" s="6"/>
      <c r="K27" s="6"/>
      <c r="L27" s="6"/>
      <c r="M27" s="6"/>
      <c r="N27" s="6"/>
      <c r="O27" s="8"/>
      <c r="P27" s="6"/>
      <c r="Q27" s="6"/>
      <c r="R27" s="6"/>
      <c r="S27" s="8"/>
      <c r="T27" s="6"/>
      <c r="U27" s="6"/>
    </row>
    <row r="28" spans="1:27" x14ac:dyDescent="0.25">
      <c r="A28" s="6"/>
      <c r="B28" s="6"/>
      <c r="C28" s="6"/>
      <c r="D28" s="6"/>
      <c r="E28" s="6"/>
      <c r="F28" s="8"/>
      <c r="G28" s="6"/>
      <c r="H28" s="8"/>
      <c r="I28" s="6"/>
      <c r="J28" s="6"/>
      <c r="K28" s="6"/>
      <c r="L28" s="6"/>
      <c r="M28" s="6"/>
      <c r="N28" s="6"/>
      <c r="O28" s="8"/>
      <c r="P28" s="6"/>
      <c r="Q28" s="6"/>
      <c r="R28" s="6"/>
      <c r="S28" s="8"/>
      <c r="T28" s="6"/>
      <c r="U28" s="6"/>
    </row>
    <row r="29" spans="1:27" x14ac:dyDescent="0.25">
      <c r="A29" s="6"/>
      <c r="B29" s="6"/>
      <c r="C29" s="6"/>
      <c r="D29" s="6"/>
      <c r="E29" s="6"/>
      <c r="F29" s="8"/>
      <c r="G29" s="6"/>
      <c r="H29" s="8"/>
      <c r="I29" s="6"/>
      <c r="J29" s="6"/>
      <c r="K29" s="6"/>
      <c r="L29" s="6"/>
      <c r="M29" s="6"/>
      <c r="N29" s="6"/>
      <c r="O29" s="8"/>
      <c r="P29" s="6"/>
      <c r="Q29" s="6"/>
      <c r="R29" s="6"/>
      <c r="S29" s="8"/>
      <c r="T29" s="6"/>
      <c r="U29" s="6"/>
    </row>
    <row r="30" spans="1:27" x14ac:dyDescent="0.25">
      <c r="A30" s="6"/>
      <c r="B30" s="6"/>
      <c r="C30" s="6"/>
      <c r="D30" s="6"/>
      <c r="E30" s="6"/>
      <c r="F30" s="8"/>
      <c r="G30" s="6"/>
      <c r="H30" s="8"/>
      <c r="I30" s="6"/>
      <c r="J30" s="6"/>
      <c r="K30" s="6"/>
      <c r="L30" s="6"/>
      <c r="M30" s="6"/>
      <c r="N30" s="6"/>
      <c r="O30" s="8"/>
      <c r="P30" s="6"/>
      <c r="Q30" s="6"/>
      <c r="R30" s="6"/>
      <c r="S30" s="8"/>
      <c r="T30" s="6"/>
      <c r="U30" s="6"/>
    </row>
    <row r="31" spans="1:27" x14ac:dyDescent="0.25">
      <c r="A31" s="6"/>
      <c r="B31" s="6"/>
      <c r="C31" s="6"/>
      <c r="D31" s="6"/>
      <c r="E31" s="6"/>
      <c r="F31" s="8"/>
      <c r="G31" s="6"/>
      <c r="H31" s="8"/>
      <c r="I31" s="6"/>
      <c r="J31" s="6"/>
      <c r="K31" s="6"/>
      <c r="L31" s="6"/>
      <c r="M31" s="6"/>
      <c r="N31" s="6"/>
      <c r="O31" s="8"/>
      <c r="P31" s="6"/>
      <c r="Q31" s="6"/>
      <c r="R31" s="6"/>
      <c r="S31" s="8"/>
      <c r="T31" s="6"/>
      <c r="U31" s="6"/>
    </row>
    <row r="32" spans="1:27" x14ac:dyDescent="0.25">
      <c r="A32" s="6"/>
      <c r="B32" s="6"/>
      <c r="C32" s="6"/>
      <c r="D32" s="6"/>
      <c r="E32" s="6"/>
      <c r="F32" s="8"/>
      <c r="G32" s="6"/>
      <c r="H32" s="8"/>
      <c r="I32" s="6"/>
      <c r="J32" s="6"/>
      <c r="K32" s="6"/>
      <c r="L32" s="6"/>
      <c r="M32" s="6"/>
      <c r="N32" s="6"/>
      <c r="O32" s="8"/>
      <c r="P32" s="6"/>
      <c r="Q32" s="6"/>
      <c r="R32" s="6"/>
      <c r="S32" s="8"/>
      <c r="T32" s="6"/>
      <c r="U32" s="6"/>
    </row>
    <row r="33" spans="1:21" x14ac:dyDescent="0.25">
      <c r="A33" s="6"/>
      <c r="B33" s="6"/>
      <c r="C33" s="6"/>
      <c r="D33" s="6"/>
      <c r="E33" s="6"/>
      <c r="F33" s="8"/>
      <c r="G33" s="6"/>
      <c r="H33" s="8"/>
      <c r="I33" s="6"/>
      <c r="J33" s="6"/>
      <c r="K33" s="6"/>
      <c r="L33" s="6"/>
      <c r="M33" s="6"/>
      <c r="N33" s="6"/>
      <c r="O33" s="8"/>
      <c r="P33" s="6"/>
      <c r="Q33" s="6"/>
      <c r="R33" s="6"/>
      <c r="S33" s="8"/>
      <c r="T33" s="6"/>
      <c r="U33" s="6"/>
    </row>
    <row r="34" spans="1:21" x14ac:dyDescent="0.25">
      <c r="A34" s="6"/>
      <c r="B34" s="6"/>
      <c r="C34" s="6"/>
      <c r="D34" s="6"/>
      <c r="E34" s="6"/>
      <c r="F34" s="8"/>
      <c r="G34" s="6"/>
      <c r="H34" s="8"/>
      <c r="I34" s="6"/>
      <c r="J34" s="6"/>
      <c r="K34" s="6"/>
      <c r="L34" s="6"/>
      <c r="M34" s="6"/>
      <c r="N34" s="6"/>
      <c r="O34" s="8"/>
      <c r="P34" s="6"/>
      <c r="Q34" s="6"/>
      <c r="R34" s="6"/>
      <c r="S34" s="8"/>
      <c r="T34" s="6"/>
      <c r="U34" s="6"/>
    </row>
    <row r="35" spans="1:21" x14ac:dyDescent="0.25">
      <c r="A35" s="6"/>
      <c r="B35" s="6"/>
      <c r="C35" s="6"/>
      <c r="D35" s="6"/>
      <c r="E35" s="6"/>
      <c r="F35" s="8"/>
      <c r="G35" s="6"/>
      <c r="H35" s="8"/>
      <c r="I35" s="6"/>
      <c r="J35" s="6"/>
      <c r="K35" s="6"/>
      <c r="L35" s="6"/>
      <c r="M35" s="6"/>
      <c r="N35" s="6"/>
      <c r="O35" s="8"/>
      <c r="P35" s="6"/>
      <c r="Q35" s="6"/>
      <c r="R35" s="6"/>
      <c r="S35" s="8"/>
      <c r="T35" s="6"/>
      <c r="U35" s="6"/>
    </row>
    <row r="36" spans="1:21" x14ac:dyDescent="0.25">
      <c r="A36" s="6"/>
      <c r="B36" s="6"/>
      <c r="C36" s="6"/>
      <c r="D36" s="6"/>
      <c r="E36" s="6"/>
      <c r="F36" s="8"/>
      <c r="G36" s="6"/>
      <c r="H36" s="8"/>
      <c r="I36" s="6"/>
      <c r="J36" s="6"/>
      <c r="K36" s="6"/>
      <c r="L36" s="6"/>
      <c r="M36" s="6"/>
      <c r="N36" s="6"/>
      <c r="O36" s="8"/>
      <c r="P36" s="6"/>
      <c r="Q36" s="6"/>
      <c r="R36" s="6"/>
      <c r="S36" s="8"/>
      <c r="T36" s="6"/>
      <c r="U36" s="6"/>
    </row>
    <row r="37" spans="1:21" x14ac:dyDescent="0.25">
      <c r="A37" s="6"/>
      <c r="B37" s="6"/>
      <c r="C37" s="6"/>
      <c r="D37" s="6"/>
      <c r="E37" s="6"/>
      <c r="F37" s="8"/>
      <c r="G37" s="6"/>
      <c r="H37" s="8"/>
      <c r="I37" s="6"/>
      <c r="J37" s="6"/>
      <c r="K37" s="6"/>
      <c r="L37" s="6"/>
      <c r="M37" s="6"/>
      <c r="N37" s="6"/>
      <c r="O37" s="8"/>
      <c r="P37" s="6"/>
      <c r="Q37" s="6"/>
      <c r="R37" s="6"/>
      <c r="S37" s="8"/>
      <c r="T37" s="6"/>
      <c r="U37" s="6"/>
    </row>
    <row r="38" spans="1:21" x14ac:dyDescent="0.25">
      <c r="A38" s="6"/>
      <c r="B38" s="6"/>
      <c r="C38" s="6"/>
      <c r="D38" s="6"/>
      <c r="E38" s="6"/>
      <c r="F38" s="8"/>
      <c r="G38" s="6"/>
      <c r="H38" s="8"/>
      <c r="I38" s="6"/>
      <c r="J38" s="6"/>
      <c r="K38" s="6"/>
      <c r="L38" s="6"/>
      <c r="M38" s="6"/>
      <c r="N38" s="6"/>
      <c r="O38" s="8"/>
      <c r="P38" s="6"/>
      <c r="Q38" s="6"/>
      <c r="R38" s="6"/>
      <c r="S38" s="8"/>
      <c r="T38" s="6"/>
      <c r="U38" s="6"/>
    </row>
    <row r="39" spans="1:21" x14ac:dyDescent="0.25">
      <c r="A39" s="6"/>
      <c r="B39" s="6"/>
      <c r="C39" s="6"/>
      <c r="D39" s="6"/>
      <c r="E39" s="6"/>
      <c r="F39" s="8"/>
      <c r="G39" s="6"/>
      <c r="H39" s="8"/>
      <c r="I39" s="6"/>
      <c r="J39" s="6"/>
      <c r="K39" s="6"/>
      <c r="L39" s="6"/>
      <c r="M39" s="6"/>
      <c r="N39" s="6"/>
      <c r="O39" s="8"/>
      <c r="P39" s="6"/>
      <c r="Q39" s="6"/>
      <c r="R39" s="6"/>
      <c r="S39" s="8"/>
      <c r="T39" s="6"/>
      <c r="U39" s="6"/>
    </row>
    <row r="40" spans="1:21" x14ac:dyDescent="0.25">
      <c r="A40" s="6"/>
      <c r="B40" s="6"/>
      <c r="C40" s="6"/>
      <c r="D40" s="6"/>
      <c r="E40" s="6"/>
      <c r="F40" s="8"/>
      <c r="G40" s="6"/>
      <c r="H40" s="8"/>
      <c r="I40" s="6"/>
      <c r="J40" s="6"/>
      <c r="K40" s="6"/>
      <c r="L40" s="6"/>
      <c r="M40" s="6"/>
      <c r="N40" s="6"/>
      <c r="O40" s="8"/>
      <c r="P40" s="6"/>
      <c r="Q40" s="6"/>
      <c r="R40" s="6"/>
      <c r="S40" s="8"/>
      <c r="T40" s="6"/>
      <c r="U40" s="6"/>
    </row>
    <row r="41" spans="1:21" x14ac:dyDescent="0.25">
      <c r="A41" s="6"/>
      <c r="B41" s="6"/>
      <c r="C41" s="6"/>
      <c r="D41" s="6"/>
      <c r="E41" s="6"/>
      <c r="F41" s="8"/>
      <c r="G41" s="6"/>
      <c r="H41" s="8"/>
      <c r="I41" s="6"/>
      <c r="J41" s="6"/>
      <c r="K41" s="6"/>
      <c r="L41" s="6"/>
      <c r="M41" s="6"/>
      <c r="N41" s="6"/>
      <c r="O41" s="8"/>
      <c r="P41" s="6"/>
      <c r="Q41" s="6"/>
      <c r="R41" s="6"/>
      <c r="S41" s="8"/>
      <c r="T41" s="6"/>
      <c r="U41" s="6"/>
    </row>
    <row r="42" spans="1:21" x14ac:dyDescent="0.25">
      <c r="A42" s="6"/>
      <c r="B42" s="6"/>
      <c r="C42" s="6"/>
      <c r="D42" s="6"/>
      <c r="E42" s="6"/>
      <c r="F42" s="8"/>
      <c r="G42" s="6"/>
      <c r="H42" s="8"/>
      <c r="I42" s="6"/>
      <c r="J42" s="6"/>
      <c r="K42" s="6"/>
      <c r="L42" s="6"/>
      <c r="M42" s="6"/>
      <c r="N42" s="6"/>
      <c r="O42" s="8"/>
      <c r="P42" s="6"/>
      <c r="Q42" s="6"/>
      <c r="R42" s="6"/>
      <c r="S42" s="8"/>
      <c r="T42" s="6"/>
      <c r="U42" s="6"/>
    </row>
    <row r="43" spans="1:21" x14ac:dyDescent="0.25">
      <c r="A43" s="6"/>
      <c r="B43" s="6"/>
      <c r="C43" s="6"/>
      <c r="D43" s="6"/>
      <c r="E43" s="6"/>
      <c r="F43" s="8"/>
      <c r="G43" s="6"/>
      <c r="H43" s="8"/>
      <c r="I43" s="6"/>
      <c r="J43" s="6"/>
      <c r="K43" s="6"/>
      <c r="L43" s="6"/>
      <c r="M43" s="6"/>
      <c r="N43" s="6"/>
      <c r="O43" s="8"/>
      <c r="P43" s="6"/>
      <c r="Q43" s="6"/>
      <c r="R43" s="6"/>
      <c r="S43" s="8"/>
      <c r="T43" s="6"/>
      <c r="U43" s="6"/>
    </row>
    <row r="44" spans="1:21" x14ac:dyDescent="0.25">
      <c r="A44" s="6"/>
      <c r="B44" s="6"/>
      <c r="C44" s="6"/>
      <c r="D44" s="6"/>
      <c r="E44" s="6"/>
      <c r="F44" s="8"/>
      <c r="G44" s="6"/>
      <c r="H44" s="8"/>
      <c r="I44" s="6"/>
      <c r="J44" s="6"/>
      <c r="K44" s="6"/>
      <c r="L44" s="6"/>
      <c r="M44" s="6"/>
      <c r="N44" s="6"/>
      <c r="O44" s="8"/>
      <c r="P44" s="6"/>
      <c r="Q44" s="6"/>
      <c r="R44" s="6"/>
      <c r="S44" s="8"/>
      <c r="T44" s="6"/>
      <c r="U44" s="6"/>
    </row>
    <row r="45" spans="1:21" x14ac:dyDescent="0.25">
      <c r="A45" s="6"/>
      <c r="B45" s="6"/>
      <c r="C45" s="6"/>
      <c r="D45" s="6"/>
      <c r="E45" s="6"/>
      <c r="F45" s="8"/>
      <c r="G45" s="6"/>
      <c r="H45" s="8"/>
      <c r="I45" s="6"/>
      <c r="J45" s="6"/>
      <c r="K45" s="6"/>
      <c r="L45" s="6"/>
      <c r="M45" s="6"/>
      <c r="N45" s="6"/>
      <c r="O45" s="8"/>
      <c r="P45" s="6"/>
      <c r="Q45" s="6"/>
      <c r="R45" s="6"/>
      <c r="S45" s="8"/>
      <c r="T45" s="6"/>
      <c r="U45" s="6"/>
    </row>
    <row r="46" spans="1:21" x14ac:dyDescent="0.25">
      <c r="A46" s="6"/>
      <c r="B46" s="6"/>
      <c r="C46" s="6"/>
      <c r="D46" s="6"/>
      <c r="E46" s="6"/>
      <c r="F46" s="8"/>
      <c r="G46" s="6"/>
      <c r="H46" s="8"/>
      <c r="I46" s="6"/>
      <c r="J46" s="6"/>
      <c r="K46" s="6"/>
      <c r="L46" s="6"/>
      <c r="M46" s="6"/>
      <c r="N46" s="6"/>
      <c r="O46" s="8"/>
      <c r="P46" s="6"/>
      <c r="Q46" s="6"/>
      <c r="R46" s="6"/>
      <c r="S46" s="8"/>
      <c r="T46" s="6"/>
      <c r="U46" s="6"/>
    </row>
    <row r="47" spans="1:21" x14ac:dyDescent="0.25">
      <c r="A47" s="6"/>
      <c r="B47" s="6"/>
      <c r="C47" s="6"/>
      <c r="D47" s="6"/>
      <c r="E47" s="6"/>
      <c r="F47" s="8"/>
      <c r="G47" s="6"/>
      <c r="H47" s="8"/>
      <c r="I47" s="6"/>
      <c r="J47" s="6"/>
      <c r="K47" s="6"/>
      <c r="L47" s="6"/>
      <c r="M47" s="6"/>
      <c r="N47" s="6"/>
      <c r="O47" s="8"/>
      <c r="P47" s="6"/>
      <c r="Q47" s="6"/>
      <c r="R47" s="6"/>
      <c r="S47" s="8"/>
      <c r="T47" s="6"/>
      <c r="U47" s="6"/>
    </row>
    <row r="48" spans="1:21" x14ac:dyDescent="0.25">
      <c r="A48" s="6"/>
      <c r="B48" s="6"/>
      <c r="C48" s="6"/>
      <c r="D48" s="6"/>
      <c r="E48" s="6"/>
      <c r="F48" s="8"/>
      <c r="G48" s="6"/>
      <c r="H48" s="8"/>
      <c r="I48" s="6"/>
      <c r="J48" s="6"/>
      <c r="K48" s="6"/>
      <c r="L48" s="6"/>
      <c r="M48" s="6"/>
      <c r="N48" s="6"/>
      <c r="O48" s="8"/>
      <c r="P48" s="6"/>
      <c r="Q48" s="6"/>
      <c r="R48" s="6"/>
      <c r="S48" s="8"/>
      <c r="T48" s="6"/>
      <c r="U48" s="6"/>
    </row>
    <row r="49" spans="1:21" x14ac:dyDescent="0.25">
      <c r="A49" s="6"/>
      <c r="B49" s="6"/>
      <c r="C49" s="6"/>
      <c r="D49" s="6"/>
      <c r="E49" s="6"/>
      <c r="F49" s="8"/>
      <c r="G49" s="6"/>
      <c r="H49" s="8"/>
      <c r="I49" s="6"/>
      <c r="J49" s="6"/>
      <c r="K49" s="6"/>
      <c r="L49" s="6"/>
      <c r="M49" s="6"/>
      <c r="N49" s="6"/>
      <c r="O49" s="8"/>
      <c r="P49" s="6"/>
      <c r="Q49" s="6"/>
      <c r="R49" s="6"/>
      <c r="S49" s="8"/>
      <c r="T49" s="6"/>
      <c r="U49" s="6"/>
    </row>
    <row r="50" spans="1:21" x14ac:dyDescent="0.25">
      <c r="A50" s="6"/>
      <c r="B50" s="6"/>
      <c r="C50" s="6"/>
      <c r="D50" s="6"/>
      <c r="E50" s="6"/>
      <c r="F50" s="8"/>
      <c r="G50" s="6"/>
      <c r="H50" s="8"/>
      <c r="I50" s="6"/>
      <c r="J50" s="6"/>
      <c r="K50" s="6"/>
      <c r="L50" s="6"/>
      <c r="M50" s="6"/>
      <c r="N50" s="6"/>
      <c r="O50" s="8"/>
      <c r="P50" s="6"/>
      <c r="Q50" s="6"/>
      <c r="R50" s="6"/>
      <c r="S50" s="8"/>
      <c r="T50" s="6"/>
      <c r="U50" s="6"/>
    </row>
    <row r="51" spans="1:21" x14ac:dyDescent="0.25">
      <c r="A51" s="6"/>
      <c r="B51" s="6"/>
      <c r="C51" s="6"/>
      <c r="D51" s="6"/>
      <c r="E51" s="6"/>
      <c r="F51" s="8"/>
      <c r="G51" s="6"/>
      <c r="H51" s="8"/>
      <c r="I51" s="6"/>
      <c r="J51" s="6"/>
      <c r="K51" s="6"/>
      <c r="L51" s="6"/>
      <c r="M51" s="6"/>
      <c r="N51" s="6"/>
      <c r="O51" s="8"/>
      <c r="P51" s="6"/>
      <c r="Q51" s="6"/>
      <c r="R51" s="6"/>
      <c r="S51" s="8"/>
      <c r="T51" s="6"/>
      <c r="U51" s="6"/>
    </row>
    <row r="52" spans="1:21" x14ac:dyDescent="0.25">
      <c r="A52" s="6"/>
      <c r="B52" s="6"/>
      <c r="C52" s="6"/>
      <c r="D52" s="6"/>
      <c r="E52" s="6"/>
      <c r="F52" s="8"/>
      <c r="G52" s="6"/>
      <c r="H52" s="8"/>
      <c r="I52" s="6"/>
      <c r="J52" s="6"/>
      <c r="K52" s="6"/>
      <c r="L52" s="6"/>
      <c r="M52" s="6"/>
      <c r="N52" s="6"/>
      <c r="O52" s="8"/>
      <c r="P52" s="6"/>
      <c r="Q52" s="6"/>
      <c r="R52" s="6"/>
      <c r="S52" s="8"/>
      <c r="T52" s="6"/>
      <c r="U52" s="6"/>
    </row>
    <row r="53" spans="1:21" x14ac:dyDescent="0.25">
      <c r="A53" s="6"/>
      <c r="B53" s="6"/>
      <c r="C53" s="6"/>
      <c r="D53" s="6"/>
      <c r="E53" s="6"/>
      <c r="F53" s="8"/>
      <c r="G53" s="6"/>
      <c r="H53" s="8"/>
      <c r="I53" s="6"/>
      <c r="J53" s="6"/>
      <c r="K53" s="6"/>
      <c r="L53" s="6"/>
      <c r="M53" s="6"/>
      <c r="N53" s="6"/>
      <c r="O53" s="8"/>
      <c r="P53" s="6"/>
      <c r="Q53" s="6"/>
      <c r="R53" s="6"/>
      <c r="S53" s="8"/>
      <c r="T53" s="6"/>
      <c r="U53" s="6"/>
    </row>
    <row r="54" spans="1:21" x14ac:dyDescent="0.25">
      <c r="A54" s="6"/>
      <c r="B54" s="6"/>
      <c r="C54" s="6"/>
      <c r="D54" s="6"/>
      <c r="E54" s="6"/>
      <c r="F54" s="8"/>
      <c r="G54" s="6"/>
      <c r="H54" s="8"/>
      <c r="I54" s="6"/>
      <c r="J54" s="6"/>
      <c r="K54" s="6"/>
      <c r="L54" s="6"/>
      <c r="M54" s="6"/>
      <c r="N54" s="6"/>
      <c r="O54" s="8"/>
      <c r="P54" s="6"/>
      <c r="Q54" s="6"/>
      <c r="R54" s="6"/>
      <c r="S54" s="8"/>
      <c r="T54" s="6"/>
      <c r="U54" s="6"/>
    </row>
    <row r="55" spans="1:21" x14ac:dyDescent="0.25">
      <c r="A55" s="6"/>
      <c r="B55" s="6"/>
      <c r="C55" s="6"/>
      <c r="D55" s="6"/>
      <c r="E55" s="6"/>
      <c r="F55" s="8"/>
      <c r="G55" s="6"/>
      <c r="H55" s="8"/>
      <c r="I55" s="6"/>
      <c r="J55" s="6"/>
      <c r="K55" s="6"/>
      <c r="L55" s="6"/>
      <c r="M55" s="6"/>
      <c r="N55" s="6"/>
      <c r="O55" s="8"/>
      <c r="P55" s="6"/>
      <c r="Q55" s="6"/>
      <c r="R55" s="6"/>
      <c r="S55" s="8"/>
      <c r="T55" s="6"/>
      <c r="U55" s="6"/>
    </row>
    <row r="56" spans="1:21" x14ac:dyDescent="0.25">
      <c r="A56" s="6"/>
      <c r="B56" s="6"/>
      <c r="C56" s="6"/>
      <c r="D56" s="6"/>
      <c r="E56" s="6"/>
      <c r="F56" s="8"/>
      <c r="G56" s="6"/>
      <c r="H56" s="8"/>
      <c r="I56" s="6"/>
      <c r="J56" s="6"/>
      <c r="K56" s="6"/>
      <c r="L56" s="6"/>
      <c r="M56" s="6"/>
      <c r="N56" s="6"/>
      <c r="O56" s="8"/>
      <c r="P56" s="6"/>
      <c r="Q56" s="6"/>
      <c r="R56" s="6"/>
      <c r="S56" s="8"/>
      <c r="T56" s="6"/>
      <c r="U56" s="6"/>
    </row>
    <row r="57" spans="1:21" x14ac:dyDescent="0.25">
      <c r="A57" s="6"/>
      <c r="B57" s="6"/>
      <c r="C57" s="6"/>
      <c r="D57" s="6"/>
      <c r="E57" s="6"/>
      <c r="F57" s="8"/>
      <c r="G57" s="6"/>
      <c r="H57" s="8"/>
      <c r="I57" s="6"/>
      <c r="J57" s="6"/>
      <c r="K57" s="6"/>
      <c r="L57" s="6"/>
      <c r="M57" s="6"/>
      <c r="N57" s="6"/>
      <c r="O57" s="8"/>
      <c r="P57" s="6"/>
      <c r="Q57" s="6"/>
      <c r="R57" s="6"/>
      <c r="S57" s="8"/>
      <c r="T57" s="6"/>
      <c r="U57" s="6"/>
    </row>
    <row r="58" spans="1:21" x14ac:dyDescent="0.25">
      <c r="A58" s="6"/>
      <c r="B58" s="6"/>
      <c r="C58" s="6"/>
      <c r="D58" s="6"/>
      <c r="E58" s="6"/>
      <c r="F58" s="8"/>
      <c r="G58" s="6"/>
      <c r="H58" s="8"/>
      <c r="I58" s="6"/>
      <c r="J58" s="6"/>
      <c r="K58" s="6"/>
      <c r="L58" s="6"/>
      <c r="M58" s="6"/>
      <c r="N58" s="6"/>
      <c r="O58" s="8"/>
      <c r="P58" s="6"/>
      <c r="Q58" s="6"/>
      <c r="R58" s="6"/>
      <c r="S58" s="8"/>
      <c r="T58" s="6"/>
      <c r="U58" s="6"/>
    </row>
    <row r="59" spans="1:21" x14ac:dyDescent="0.25">
      <c r="A59" s="6"/>
      <c r="B59" s="6"/>
      <c r="C59" s="6"/>
      <c r="D59" s="6"/>
      <c r="E59" s="6"/>
      <c r="F59" s="8"/>
      <c r="G59" s="6"/>
      <c r="H59" s="8"/>
      <c r="I59" s="6"/>
      <c r="J59" s="6"/>
      <c r="K59" s="6"/>
      <c r="L59" s="6"/>
      <c r="M59" s="6"/>
      <c r="N59" s="6"/>
      <c r="O59" s="8"/>
      <c r="P59" s="6"/>
      <c r="Q59" s="6"/>
      <c r="R59" s="6"/>
      <c r="S59" s="8"/>
      <c r="T59" s="6"/>
      <c r="U59" s="6"/>
    </row>
    <row r="60" spans="1:21" x14ac:dyDescent="0.25">
      <c r="A60" s="6"/>
      <c r="B60" s="6"/>
      <c r="C60" s="6"/>
      <c r="D60" s="6"/>
      <c r="E60" s="6"/>
      <c r="F60" s="8"/>
      <c r="G60" s="6"/>
      <c r="H60" s="8"/>
      <c r="I60" s="6"/>
      <c r="J60" s="6"/>
      <c r="K60" s="6"/>
      <c r="L60" s="6"/>
      <c r="M60" s="6"/>
      <c r="N60" s="6"/>
      <c r="O60" s="8"/>
      <c r="P60" s="6"/>
      <c r="Q60" s="6"/>
      <c r="R60" s="6"/>
      <c r="S60" s="8"/>
      <c r="T60" s="6"/>
      <c r="U60" s="6"/>
    </row>
    <row r="61" spans="1:21" x14ac:dyDescent="0.25">
      <c r="A61" s="6"/>
      <c r="B61" s="6"/>
      <c r="C61" s="6"/>
      <c r="D61" s="6"/>
      <c r="E61" s="6"/>
      <c r="F61" s="8"/>
      <c r="G61" s="6"/>
      <c r="H61" s="8"/>
      <c r="I61" s="6"/>
      <c r="J61" s="6"/>
      <c r="K61" s="6"/>
      <c r="L61" s="6"/>
      <c r="M61" s="6"/>
      <c r="N61" s="6"/>
      <c r="O61" s="8"/>
      <c r="P61" s="6"/>
      <c r="Q61" s="6"/>
      <c r="R61" s="6"/>
      <c r="S61" s="8"/>
      <c r="T61" s="6"/>
      <c r="U61" s="6"/>
    </row>
    <row r="62" spans="1:21" x14ac:dyDescent="0.25">
      <c r="A62" s="6"/>
      <c r="B62" s="6"/>
      <c r="C62" s="6"/>
      <c r="D62" s="6"/>
      <c r="E62" s="6"/>
      <c r="F62" s="8"/>
      <c r="G62" s="6"/>
      <c r="H62" s="8"/>
      <c r="I62" s="6"/>
      <c r="J62" s="6"/>
      <c r="K62" s="6"/>
      <c r="L62" s="6"/>
      <c r="M62" s="6"/>
      <c r="N62" s="6"/>
      <c r="O62" s="8"/>
      <c r="P62" s="6"/>
      <c r="Q62" s="6"/>
      <c r="R62" s="6"/>
      <c r="S62" s="8"/>
      <c r="T62" s="6"/>
      <c r="U62" s="6"/>
    </row>
    <row r="63" spans="1:21" x14ac:dyDescent="0.25">
      <c r="A63" s="6"/>
      <c r="B63" s="6"/>
      <c r="C63" s="6"/>
      <c r="D63" s="6"/>
      <c r="E63" s="6"/>
      <c r="F63" s="8"/>
      <c r="G63" s="6"/>
      <c r="H63" s="8"/>
      <c r="I63" s="6"/>
      <c r="J63" s="6"/>
      <c r="K63" s="6"/>
      <c r="L63" s="6"/>
      <c r="M63" s="6"/>
      <c r="N63" s="6"/>
      <c r="O63" s="8"/>
      <c r="P63" s="6"/>
      <c r="Q63" s="6"/>
      <c r="R63" s="6"/>
      <c r="S63" s="8"/>
      <c r="T63" s="6"/>
      <c r="U63" s="6"/>
    </row>
    <row r="64" spans="1:21" x14ac:dyDescent="0.25">
      <c r="A64" s="6"/>
      <c r="B64" s="6"/>
      <c r="C64" s="6"/>
      <c r="D64" s="6"/>
      <c r="E64" s="6"/>
      <c r="F64" s="8"/>
      <c r="G64" s="6"/>
      <c r="H64" s="8"/>
      <c r="I64" s="6"/>
      <c r="J64" s="6"/>
      <c r="K64" s="6"/>
      <c r="L64" s="6"/>
      <c r="M64" s="6"/>
      <c r="N64" s="6"/>
      <c r="O64" s="8"/>
      <c r="P64" s="6"/>
      <c r="Q64" s="6"/>
      <c r="R64" s="6"/>
      <c r="S64" s="8"/>
      <c r="T64" s="6"/>
      <c r="U64" s="6"/>
    </row>
    <row r="65" spans="1:21" x14ac:dyDescent="0.25">
      <c r="A65" s="6"/>
      <c r="B65" s="6"/>
      <c r="C65" s="6"/>
      <c r="D65" s="6"/>
      <c r="E65" s="6"/>
      <c r="F65" s="8"/>
      <c r="G65" s="6"/>
      <c r="H65" s="8"/>
      <c r="I65" s="6"/>
      <c r="J65" s="6"/>
      <c r="K65" s="6"/>
      <c r="L65" s="6"/>
      <c r="M65" s="6"/>
      <c r="N65" s="6"/>
      <c r="O65" s="8"/>
      <c r="P65" s="6"/>
      <c r="Q65" s="6"/>
      <c r="R65" s="6"/>
      <c r="S65" s="8"/>
      <c r="T65" s="6"/>
      <c r="U65" s="6"/>
    </row>
    <row r="66" spans="1:21" x14ac:dyDescent="0.25">
      <c r="A66" s="6"/>
      <c r="B66" s="6"/>
      <c r="C66" s="6"/>
      <c r="D66" s="6"/>
      <c r="E66" s="6"/>
      <c r="F66" s="8"/>
      <c r="G66" s="6"/>
      <c r="H66" s="8"/>
      <c r="I66" s="6"/>
      <c r="J66" s="6"/>
      <c r="K66" s="6"/>
      <c r="L66" s="6"/>
      <c r="M66" s="6"/>
      <c r="N66" s="6"/>
      <c r="O66" s="8"/>
      <c r="P66" s="6"/>
      <c r="Q66" s="6"/>
      <c r="R66" s="6"/>
      <c r="S66" s="8"/>
      <c r="T66" s="6"/>
      <c r="U66" s="6"/>
    </row>
    <row r="67" spans="1:21" x14ac:dyDescent="0.25">
      <c r="A67" s="6"/>
      <c r="B67" s="6"/>
      <c r="C67" s="6"/>
      <c r="D67" s="6"/>
      <c r="E67" s="6"/>
      <c r="F67" s="8"/>
      <c r="G67" s="6"/>
      <c r="H67" s="8"/>
      <c r="I67" s="6"/>
      <c r="J67" s="6"/>
      <c r="K67" s="6"/>
      <c r="L67" s="6"/>
      <c r="M67" s="6"/>
      <c r="N67" s="6"/>
      <c r="O67" s="8"/>
      <c r="P67" s="6"/>
      <c r="Q67" s="6"/>
      <c r="R67" s="6"/>
      <c r="S67" s="8"/>
      <c r="T67" s="6"/>
      <c r="U67" s="6"/>
    </row>
    <row r="68" spans="1:21" x14ac:dyDescent="0.25">
      <c r="A68" s="6"/>
      <c r="B68" s="6"/>
      <c r="C68" s="6"/>
      <c r="D68" s="6"/>
      <c r="E68" s="6"/>
      <c r="F68" s="8"/>
      <c r="G68" s="6"/>
      <c r="H68" s="8"/>
      <c r="I68" s="6"/>
      <c r="J68" s="6"/>
      <c r="K68" s="6"/>
      <c r="L68" s="6"/>
      <c r="M68" s="6"/>
      <c r="N68" s="6"/>
      <c r="O68" s="8"/>
      <c r="P68" s="6"/>
      <c r="Q68" s="6"/>
      <c r="R68" s="6"/>
      <c r="S68" s="8"/>
      <c r="T68" s="6"/>
      <c r="U68" s="6"/>
    </row>
    <row r="69" spans="1:21" x14ac:dyDescent="0.25">
      <c r="A69" s="6"/>
      <c r="B69" s="6"/>
      <c r="C69" s="6"/>
      <c r="D69" s="6"/>
      <c r="E69" s="6"/>
      <c r="F69" s="8"/>
      <c r="G69" s="6"/>
      <c r="H69" s="8"/>
      <c r="I69" s="6"/>
      <c r="J69" s="6"/>
      <c r="K69" s="6"/>
      <c r="L69" s="6"/>
      <c r="M69" s="6"/>
      <c r="N69" s="6"/>
      <c r="O69" s="8"/>
      <c r="P69" s="6"/>
      <c r="Q69" s="6"/>
      <c r="R69" s="6"/>
      <c r="S69" s="8"/>
      <c r="T69" s="6"/>
      <c r="U69" s="6"/>
    </row>
    <row r="70" spans="1:21" x14ac:dyDescent="0.25">
      <c r="A70" s="6"/>
      <c r="B70" s="6"/>
      <c r="C70" s="6"/>
      <c r="D70" s="6"/>
      <c r="E70" s="6"/>
      <c r="F70" s="8"/>
      <c r="G70" s="6"/>
      <c r="H70" s="8"/>
      <c r="I70" s="6"/>
      <c r="J70" s="6"/>
      <c r="K70" s="6"/>
      <c r="L70" s="6"/>
      <c r="M70" s="6"/>
      <c r="N70" s="6"/>
      <c r="O70" s="8"/>
      <c r="P70" s="6"/>
      <c r="Q70" s="6"/>
      <c r="R70" s="6"/>
      <c r="T70" s="6"/>
      <c r="U70" s="6"/>
    </row>
  </sheetData>
  <autoFilter ref="A4:U70" xr:uid="{78044EE7-DE4B-4B08-9EB1-59FBDFBEAA06}"/>
  <mergeCells count="2">
    <mergeCell ref="A3:M3"/>
    <mergeCell ref="N3:U3"/>
  </mergeCells>
  <dataValidations count="3">
    <dataValidation type="list" allowBlank="1" showInputMessage="1" showErrorMessage="1" sqref="E5:E70 T5:T70 R5:R70 N5:N70 J5:J70 C5:C70" xr:uid="{10E70267-707A-4193-B61F-BBFF1E08E3F0}">
      <formula1>#REF!</formula1>
    </dataValidation>
    <dataValidation type="list" allowBlank="1" showInputMessage="1" showErrorMessage="1" sqref="L5:L70" xr:uid="{D6FB22CC-40C1-41D9-9F79-3844BC48E0EA}">
      <formula1>$AF$5:$AF$10</formula1>
    </dataValidation>
    <dataValidation type="list" allowBlank="1" showInputMessage="1" showErrorMessage="1" sqref="I5:I70" xr:uid="{B087C310-DE0D-4FA0-A240-DD776588AA0A}">
      <formula1>$AE$5:$AE$9</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3CBB-5AEB-4DEA-889C-5A3F6943E87C}">
  <sheetPr>
    <tabColor theme="5"/>
  </sheetPr>
  <dimension ref="A1:Y46"/>
  <sheetViews>
    <sheetView workbookViewId="0">
      <selection activeCell="K5" sqref="K5:L8"/>
    </sheetView>
  </sheetViews>
  <sheetFormatPr defaultColWidth="8.85546875" defaultRowHeight="15" x14ac:dyDescent="0.25"/>
  <cols>
    <col min="1" max="1" width="37.28515625" style="157" bestFit="1" customWidth="1"/>
    <col min="2" max="2" width="27.140625" style="157" customWidth="1"/>
    <col min="3" max="3" width="13.140625" style="157" bestFit="1" customWidth="1"/>
    <col min="4" max="6" width="8.85546875" style="157"/>
    <col min="7" max="7" width="39.7109375" style="157" customWidth="1"/>
    <col min="8" max="8" width="8.85546875" style="157"/>
    <col min="9" max="9" width="1.140625" style="172" customWidth="1"/>
    <col min="10" max="10" width="8.85546875" style="157"/>
    <col min="11" max="11" width="42.28515625" style="157" customWidth="1"/>
    <col min="12" max="12" width="84.140625" style="157" customWidth="1"/>
    <col min="13" max="16384" width="8.85546875" style="157"/>
  </cols>
  <sheetData>
    <row r="1" spans="1:25" ht="24" x14ac:dyDescent="0.25">
      <c r="A1" s="170" t="s">
        <v>515</v>
      </c>
      <c r="B1" s="171"/>
      <c r="C1" s="171"/>
      <c r="D1" s="171"/>
      <c r="E1" s="171"/>
      <c r="K1" s="173" t="s">
        <v>514</v>
      </c>
      <c r="L1" s="174"/>
    </row>
    <row r="2" spans="1:25" ht="21.75" thickBot="1" x14ac:dyDescent="0.4">
      <c r="I2" s="175"/>
    </row>
    <row r="3" spans="1:25" x14ac:dyDescent="0.25">
      <c r="A3" s="176" t="s">
        <v>329</v>
      </c>
      <c r="B3" s="177"/>
      <c r="C3" s="178" t="s">
        <v>208</v>
      </c>
      <c r="D3" s="179"/>
      <c r="E3" s="180" t="s">
        <v>206</v>
      </c>
      <c r="F3" s="181"/>
      <c r="K3" s="182" t="s">
        <v>307</v>
      </c>
      <c r="L3" s="182" t="s">
        <v>64</v>
      </c>
      <c r="W3" s="157" t="s">
        <v>513</v>
      </c>
    </row>
    <row r="4" spans="1:25" ht="60.75" thickBot="1" x14ac:dyDescent="0.3">
      <c r="A4" s="183" t="s">
        <v>330</v>
      </c>
      <c r="B4" s="184"/>
      <c r="C4" s="185" t="s">
        <v>132</v>
      </c>
      <c r="D4" s="186"/>
      <c r="E4" s="187" t="s">
        <v>206</v>
      </c>
      <c r="F4" s="188"/>
      <c r="K4" s="189" t="s">
        <v>308</v>
      </c>
      <c r="L4" s="190" t="s">
        <v>309</v>
      </c>
      <c r="W4" s="157" t="s">
        <v>512</v>
      </c>
      <c r="Y4" s="157" t="s">
        <v>511</v>
      </c>
    </row>
    <row r="5" spans="1:25" ht="30" x14ac:dyDescent="0.25">
      <c r="A5" s="183" t="s">
        <v>331</v>
      </c>
      <c r="B5" s="184"/>
      <c r="K5" s="191" t="s">
        <v>310</v>
      </c>
      <c r="L5" s="192" t="s">
        <v>311</v>
      </c>
      <c r="W5" s="157" t="s">
        <v>510</v>
      </c>
      <c r="Y5" s="157" t="s">
        <v>509</v>
      </c>
    </row>
    <row r="6" spans="1:25" ht="15.75" thickBot="1" x14ac:dyDescent="0.3">
      <c r="A6" s="193" t="s">
        <v>332</v>
      </c>
      <c r="B6" s="194"/>
      <c r="K6" s="195"/>
      <c r="L6" s="195" t="s">
        <v>312</v>
      </c>
    </row>
    <row r="7" spans="1:25" ht="45" x14ac:dyDescent="0.25">
      <c r="K7" s="196"/>
      <c r="L7" s="195" t="s">
        <v>313</v>
      </c>
    </row>
    <row r="8" spans="1:25" ht="30" x14ac:dyDescent="0.25">
      <c r="A8" s="182" t="s">
        <v>307</v>
      </c>
      <c r="B8" s="182" t="s">
        <v>333</v>
      </c>
      <c r="C8" s="783" t="s">
        <v>127</v>
      </c>
      <c r="D8" s="783"/>
      <c r="E8" s="783"/>
      <c r="F8" s="783"/>
      <c r="G8" s="783"/>
      <c r="K8" s="197"/>
      <c r="L8" s="197" t="s">
        <v>314</v>
      </c>
    </row>
    <row r="9" spans="1:25" ht="51" customHeight="1" x14ac:dyDescent="0.25">
      <c r="A9" s="166" t="s">
        <v>310</v>
      </c>
      <c r="B9" s="167"/>
      <c r="C9" s="784"/>
      <c r="D9" s="784"/>
      <c r="E9" s="784"/>
      <c r="F9" s="784"/>
      <c r="G9" s="784"/>
      <c r="K9" s="198" t="s">
        <v>315</v>
      </c>
      <c r="L9" s="192" t="s">
        <v>316</v>
      </c>
    </row>
    <row r="10" spans="1:25" ht="59.25" customHeight="1" x14ac:dyDescent="0.25">
      <c r="A10" s="166" t="s">
        <v>334</v>
      </c>
      <c r="B10" s="167"/>
      <c r="C10" s="785"/>
      <c r="D10" s="785"/>
      <c r="E10" s="785"/>
      <c r="F10" s="785"/>
      <c r="G10" s="785"/>
      <c r="K10" s="195"/>
      <c r="L10" s="195" t="s">
        <v>317</v>
      </c>
    </row>
    <row r="11" spans="1:25" ht="70.5" customHeight="1" x14ac:dyDescent="0.25">
      <c r="A11" s="166" t="s">
        <v>335</v>
      </c>
      <c r="B11" s="167"/>
      <c r="C11" s="785"/>
      <c r="D11" s="785"/>
      <c r="E11" s="785"/>
      <c r="F11" s="785"/>
      <c r="G11" s="785"/>
      <c r="K11" s="196"/>
      <c r="L11" s="195" t="s">
        <v>318</v>
      </c>
    </row>
    <row r="12" spans="1:25" ht="41.25" customHeight="1" x14ac:dyDescent="0.25">
      <c r="A12" s="166" t="s">
        <v>326</v>
      </c>
      <c r="B12" s="167"/>
      <c r="C12" s="785"/>
      <c r="D12" s="785"/>
      <c r="E12" s="785"/>
      <c r="F12" s="785"/>
      <c r="G12" s="785"/>
      <c r="K12" s="197"/>
      <c r="L12" s="197" t="s">
        <v>319</v>
      </c>
    </row>
    <row r="13" spans="1:25" ht="60" x14ac:dyDescent="0.25">
      <c r="K13" s="198" t="s">
        <v>320</v>
      </c>
      <c r="L13" s="192" t="s">
        <v>321</v>
      </c>
    </row>
    <row r="14" spans="1:25" ht="30" x14ac:dyDescent="0.25">
      <c r="K14" s="196"/>
      <c r="L14" s="195" t="s">
        <v>322</v>
      </c>
    </row>
    <row r="15" spans="1:25" x14ac:dyDescent="0.25">
      <c r="K15" s="195"/>
      <c r="L15" s="195" t="s">
        <v>323</v>
      </c>
    </row>
    <row r="16" spans="1:25" ht="30" x14ac:dyDescent="0.25">
      <c r="K16" s="196"/>
      <c r="L16" s="195" t="s">
        <v>324</v>
      </c>
    </row>
    <row r="17" spans="11:12" ht="30" x14ac:dyDescent="0.25">
      <c r="K17" s="197"/>
      <c r="L17" s="197" t="s">
        <v>325</v>
      </c>
    </row>
    <row r="18" spans="11:12" ht="30" x14ac:dyDescent="0.25">
      <c r="K18" s="198" t="s">
        <v>326</v>
      </c>
      <c r="L18" s="192" t="s">
        <v>327</v>
      </c>
    </row>
    <row r="19" spans="11:12" x14ac:dyDescent="0.25">
      <c r="K19" s="197"/>
      <c r="L19" s="197" t="s">
        <v>328</v>
      </c>
    </row>
    <row r="21" spans="11:12" x14ac:dyDescent="0.25">
      <c r="K21" s="199"/>
    </row>
    <row r="27" spans="11:12" x14ac:dyDescent="0.25">
      <c r="K27" s="199"/>
    </row>
    <row r="29" spans="11:12" x14ac:dyDescent="0.25">
      <c r="K29" s="199"/>
    </row>
    <row r="31" spans="11:12" x14ac:dyDescent="0.25">
      <c r="K31" s="199"/>
    </row>
    <row r="32" spans="11:12" x14ac:dyDescent="0.25">
      <c r="K32" s="199"/>
    </row>
    <row r="33" spans="11:11" x14ac:dyDescent="0.25">
      <c r="K33" s="200"/>
    </row>
    <row r="34" spans="11:11" x14ac:dyDescent="0.25">
      <c r="K34" s="200" t="s">
        <v>508</v>
      </c>
    </row>
    <row r="35" spans="11:11" x14ac:dyDescent="0.25">
      <c r="K35" s="200"/>
    </row>
    <row r="36" spans="11:11" x14ac:dyDescent="0.25">
      <c r="K36" s="200" t="s">
        <v>507</v>
      </c>
    </row>
    <row r="37" spans="11:11" x14ac:dyDescent="0.25">
      <c r="K37" s="200"/>
    </row>
    <row r="38" spans="11:11" x14ac:dyDescent="0.25">
      <c r="K38" s="200" t="s">
        <v>506</v>
      </c>
    </row>
    <row r="39" spans="11:11" x14ac:dyDescent="0.25">
      <c r="K39" s="200"/>
    </row>
    <row r="40" spans="11:11" x14ac:dyDescent="0.25">
      <c r="K40" s="200" t="s">
        <v>505</v>
      </c>
    </row>
    <row r="41" spans="11:11" x14ac:dyDescent="0.25">
      <c r="K41" s="200"/>
    </row>
    <row r="42" spans="11:11" x14ac:dyDescent="0.25">
      <c r="K42" s="200" t="s">
        <v>552</v>
      </c>
    </row>
    <row r="43" spans="11:11" x14ac:dyDescent="0.25">
      <c r="K43" s="199"/>
    </row>
    <row r="44" spans="11:11" x14ac:dyDescent="0.25">
      <c r="K44" s="199" t="s">
        <v>555</v>
      </c>
    </row>
    <row r="45" spans="11:11" x14ac:dyDescent="0.25">
      <c r="K45" s="199"/>
    </row>
    <row r="46" spans="11:11" x14ac:dyDescent="0.25">
      <c r="K46" s="199" t="s">
        <v>504</v>
      </c>
    </row>
  </sheetData>
  <mergeCells count="5">
    <mergeCell ref="C8:G8"/>
    <mergeCell ref="C9:G9"/>
    <mergeCell ref="C12:G12"/>
    <mergeCell ref="C11:G11"/>
    <mergeCell ref="C10:G10"/>
  </mergeCells>
  <dataValidations disablePrompts="1" count="2">
    <dataValidation type="list" allowBlank="1" showInputMessage="1" showErrorMessage="1" sqref="B6" xr:uid="{0DCEB2EC-40A6-4089-BD2D-DE9BFBC08AA9}">
      <formula1>$Y$4:$Y$5</formula1>
    </dataValidation>
    <dataValidation type="list" allowBlank="1" showInputMessage="1" showErrorMessage="1" sqref="B5" xr:uid="{4DFA149E-22C7-446D-A25F-B3E3FED87FF8}">
      <formula1>$W$4:$W$5</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0E54-1B19-4EEC-8736-35508B6720DB}">
  <sheetPr>
    <tabColor theme="5"/>
  </sheetPr>
  <dimension ref="A1:B21"/>
  <sheetViews>
    <sheetView workbookViewId="0"/>
  </sheetViews>
  <sheetFormatPr defaultRowHeight="15" x14ac:dyDescent="0.25"/>
  <cols>
    <col min="1" max="1" width="37.85546875" style="17" customWidth="1"/>
    <col min="2" max="2" width="87.85546875" customWidth="1"/>
  </cols>
  <sheetData>
    <row r="1" spans="1:2" ht="15.75" x14ac:dyDescent="0.25">
      <c r="A1" s="387" t="s">
        <v>1189</v>
      </c>
    </row>
    <row r="2" spans="1:2" ht="15.75" x14ac:dyDescent="0.25">
      <c r="A2" s="388" t="s">
        <v>1190</v>
      </c>
    </row>
    <row r="3" spans="1:2" ht="15.75" x14ac:dyDescent="0.25">
      <c r="A3" s="387" t="s">
        <v>1191</v>
      </c>
    </row>
    <row r="4" spans="1:2" ht="15.75" x14ac:dyDescent="0.25">
      <c r="A4" s="387" t="s">
        <v>1192</v>
      </c>
    </row>
    <row r="5" spans="1:2" ht="15.75" x14ac:dyDescent="0.25">
      <c r="A5" s="387" t="s">
        <v>1193</v>
      </c>
    </row>
    <row r="7" spans="1:2" ht="15.75" x14ac:dyDescent="0.25">
      <c r="A7" s="387" t="s">
        <v>1194</v>
      </c>
    </row>
    <row r="8" spans="1:2" ht="15.75" x14ac:dyDescent="0.25">
      <c r="A8" s="389" t="s">
        <v>1195</v>
      </c>
    </row>
    <row r="9" spans="1:2" ht="15.75" x14ac:dyDescent="0.25">
      <c r="A9" s="390" t="s">
        <v>1196</v>
      </c>
    </row>
    <row r="10" spans="1:2" ht="15.75" x14ac:dyDescent="0.25">
      <c r="A10" s="390" t="s">
        <v>1197</v>
      </c>
    </row>
    <row r="11" spans="1:2" ht="15.75" x14ac:dyDescent="0.25">
      <c r="A11" s="390" t="s">
        <v>1198</v>
      </c>
    </row>
    <row r="12" spans="1:2" ht="16.5" thickBot="1" x14ac:dyDescent="0.3">
      <c r="A12" s="390" t="s">
        <v>1199</v>
      </c>
    </row>
    <row r="13" spans="1:2" ht="16.5" thickBot="1" x14ac:dyDescent="0.3">
      <c r="A13" s="391" t="s">
        <v>1200</v>
      </c>
      <c r="B13" s="385"/>
    </row>
    <row r="14" spans="1:2" ht="16.5" thickBot="1" x14ac:dyDescent="0.3">
      <c r="A14" s="392" t="s">
        <v>574</v>
      </c>
      <c r="B14" s="386"/>
    </row>
    <row r="15" spans="1:2" ht="16.5" thickBot="1" x14ac:dyDescent="0.3">
      <c r="A15" s="392" t="s">
        <v>1201</v>
      </c>
      <c r="B15" s="386"/>
    </row>
    <row r="16" spans="1:2" ht="16.5" thickBot="1" x14ac:dyDescent="0.3">
      <c r="A16" s="392" t="s">
        <v>206</v>
      </c>
      <c r="B16" s="386"/>
    </row>
    <row r="17" spans="1:2" ht="16.5" thickBot="1" x14ac:dyDescent="0.3">
      <c r="A17" s="393" t="s">
        <v>1202</v>
      </c>
      <c r="B17" s="386"/>
    </row>
    <row r="18" spans="1:2" ht="16.5" thickBot="1" x14ac:dyDescent="0.3">
      <c r="A18" s="392" t="s">
        <v>1203</v>
      </c>
      <c r="B18" s="386"/>
    </row>
    <row r="19" spans="1:2" ht="16.5" thickBot="1" x14ac:dyDescent="0.3">
      <c r="A19" s="392" t="s">
        <v>1204</v>
      </c>
      <c r="B19" s="386"/>
    </row>
    <row r="20" spans="1:2" ht="15.75" x14ac:dyDescent="0.25">
      <c r="A20" s="394"/>
    </row>
    <row r="21" spans="1:2" ht="15.75" x14ac:dyDescent="0.25">
      <c r="A21" s="389"/>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DC90-C077-47C2-9043-8B680C4A4099}">
  <dimension ref="A1:M60"/>
  <sheetViews>
    <sheetView zoomScale="99" zoomScaleNormal="72" workbookViewId="0">
      <selection activeCell="I28" sqref="I28"/>
    </sheetView>
  </sheetViews>
  <sheetFormatPr defaultRowHeight="15" x14ac:dyDescent="0.25"/>
  <cols>
    <col min="1" max="1" width="38.85546875" bestFit="1" customWidth="1"/>
    <col min="2" max="2" width="25.140625" customWidth="1"/>
  </cols>
  <sheetData>
    <row r="1" spans="1:13" x14ac:dyDescent="0.25">
      <c r="A1" t="s">
        <v>1098</v>
      </c>
    </row>
    <row r="3" spans="1:13" ht="53.25" customHeight="1" x14ac:dyDescent="0.25">
      <c r="A3" s="397" t="s">
        <v>1071</v>
      </c>
      <c r="B3" s="397"/>
      <c r="C3" s="397"/>
      <c r="D3" s="397"/>
      <c r="E3" s="397"/>
      <c r="F3" s="397"/>
      <c r="G3" s="298"/>
      <c r="H3" s="298"/>
      <c r="I3" s="298"/>
      <c r="J3" s="298"/>
      <c r="K3" s="298"/>
      <c r="L3" s="298"/>
      <c r="M3" s="298"/>
    </row>
    <row r="5" spans="1:13" x14ac:dyDescent="0.25">
      <c r="A5" s="7" t="s">
        <v>1072</v>
      </c>
    </row>
    <row r="6" spans="1:13" x14ac:dyDescent="0.25">
      <c r="A6" s="6" t="s">
        <v>1073</v>
      </c>
      <c r="B6" s="6"/>
    </row>
    <row r="7" spans="1:13" x14ac:dyDescent="0.25">
      <c r="A7" s="6" t="s">
        <v>1074</v>
      </c>
      <c r="B7" s="6"/>
    </row>
    <row r="8" spans="1:13" x14ac:dyDescent="0.25">
      <c r="A8" s="6" t="s">
        <v>1075</v>
      </c>
      <c r="B8" s="6"/>
    </row>
    <row r="9" spans="1:13" x14ac:dyDescent="0.25">
      <c r="A9" s="6" t="s">
        <v>1076</v>
      </c>
      <c r="B9" s="6"/>
    </row>
    <row r="10" spans="1:13" x14ac:dyDescent="0.25">
      <c r="A10" s="6" t="s">
        <v>1077</v>
      </c>
      <c r="B10" s="6"/>
    </row>
    <row r="11" spans="1:13" x14ac:dyDescent="0.25">
      <c r="A11" s="6" t="s">
        <v>1078</v>
      </c>
      <c r="B11" s="6"/>
    </row>
    <row r="14" spans="1:13" ht="67.5" customHeight="1" x14ac:dyDescent="0.25">
      <c r="A14" s="397" t="s">
        <v>1096</v>
      </c>
      <c r="B14" s="397"/>
      <c r="C14" s="397"/>
      <c r="D14" s="397"/>
      <c r="E14" s="397"/>
      <c r="F14" s="397"/>
    </row>
    <row r="15" spans="1:13" ht="66.75" customHeight="1" x14ac:dyDescent="0.25">
      <c r="A15" s="786"/>
      <c r="B15" s="786"/>
      <c r="C15" s="786"/>
      <c r="D15" s="786"/>
      <c r="E15" s="786"/>
      <c r="F15" s="786"/>
    </row>
    <row r="18" spans="1:6" ht="69" customHeight="1" x14ac:dyDescent="0.25">
      <c r="A18" s="397" t="s">
        <v>1095</v>
      </c>
      <c r="B18" s="397"/>
      <c r="C18" s="397"/>
      <c r="D18" s="397"/>
      <c r="E18" s="397"/>
      <c r="F18" s="397"/>
    </row>
    <row r="19" spans="1:6" ht="66.75" customHeight="1" x14ac:dyDescent="0.25">
      <c r="A19" s="786"/>
      <c r="B19" s="786"/>
      <c r="C19" s="786"/>
      <c r="D19" s="786"/>
      <c r="E19" s="786"/>
      <c r="F19" s="786"/>
    </row>
    <row r="22" spans="1:6" x14ac:dyDescent="0.25">
      <c r="A22" s="787" t="s">
        <v>1079</v>
      </c>
      <c r="B22" s="787"/>
      <c r="C22" s="787"/>
      <c r="D22" s="787"/>
      <c r="E22" s="787"/>
      <c r="F22" s="787"/>
    </row>
    <row r="23" spans="1:6" x14ac:dyDescent="0.25">
      <c r="A23" t="s">
        <v>1080</v>
      </c>
    </row>
    <row r="24" spans="1:6" x14ac:dyDescent="0.25">
      <c r="A24" s="1" t="s">
        <v>1081</v>
      </c>
    </row>
    <row r="25" spans="1:6" x14ac:dyDescent="0.25">
      <c r="A25" t="s">
        <v>1082</v>
      </c>
    </row>
    <row r="28" spans="1:6" x14ac:dyDescent="0.25">
      <c r="A28" t="s">
        <v>1083</v>
      </c>
    </row>
    <row r="29" spans="1:6" ht="66.75" customHeight="1" x14ac:dyDescent="0.25">
      <c r="A29" s="786"/>
      <c r="B29" s="786"/>
      <c r="C29" s="786"/>
      <c r="D29" s="786"/>
      <c r="E29" s="786"/>
      <c r="F29" s="786"/>
    </row>
    <row r="32" spans="1:6" x14ac:dyDescent="0.25">
      <c r="A32" t="s">
        <v>1084</v>
      </c>
    </row>
    <row r="33" spans="1:6" ht="66.75" customHeight="1" x14ac:dyDescent="0.25">
      <c r="A33" s="786"/>
      <c r="B33" s="786"/>
      <c r="C33" s="786"/>
      <c r="D33" s="786"/>
      <c r="E33" s="786"/>
      <c r="F33" s="786"/>
    </row>
    <row r="36" spans="1:6" x14ac:dyDescent="0.25">
      <c r="A36" t="s">
        <v>1085</v>
      </c>
    </row>
    <row r="37" spans="1:6" ht="66.75" customHeight="1" x14ac:dyDescent="0.25">
      <c r="A37" s="786"/>
      <c r="B37" s="786"/>
      <c r="C37" s="786"/>
      <c r="D37" s="786"/>
      <c r="E37" s="786"/>
      <c r="F37" s="786"/>
    </row>
    <row r="40" spans="1:6" x14ac:dyDescent="0.25">
      <c r="A40" s="6" t="s">
        <v>1086</v>
      </c>
      <c r="B40" s="6"/>
    </row>
    <row r="41" spans="1:6" x14ac:dyDescent="0.25">
      <c r="A41" s="6" t="s">
        <v>1087</v>
      </c>
      <c r="B41" s="6"/>
    </row>
    <row r="44" spans="1:6" x14ac:dyDescent="0.25">
      <c r="A44" s="7" t="s">
        <v>1088</v>
      </c>
    </row>
    <row r="45" spans="1:6" x14ac:dyDescent="0.25">
      <c r="A45" t="s">
        <v>1089</v>
      </c>
    </row>
    <row r="46" spans="1:6" ht="66.75" customHeight="1" x14ac:dyDescent="0.25">
      <c r="A46" s="786"/>
      <c r="B46" s="786"/>
      <c r="C46" s="786"/>
      <c r="D46" s="786"/>
      <c r="E46" s="786"/>
      <c r="F46" s="786"/>
    </row>
    <row r="49" spans="1:6" x14ac:dyDescent="0.25">
      <c r="A49" s="7" t="s">
        <v>1090</v>
      </c>
    </row>
    <row r="50" spans="1:6" ht="32.25" customHeight="1" x14ac:dyDescent="0.25">
      <c r="A50" s="669" t="s">
        <v>1091</v>
      </c>
      <c r="B50" s="669"/>
      <c r="C50" s="669"/>
      <c r="D50" s="669"/>
      <c r="E50" s="669"/>
      <c r="F50" s="669"/>
    </row>
    <row r="51" spans="1:6" ht="66.75" customHeight="1" x14ac:dyDescent="0.25">
      <c r="A51" s="786"/>
      <c r="B51" s="786"/>
      <c r="C51" s="786"/>
      <c r="D51" s="786"/>
      <c r="E51" s="786"/>
      <c r="F51" s="786"/>
    </row>
    <row r="54" spans="1:6" x14ac:dyDescent="0.25">
      <c r="A54" s="7" t="s">
        <v>1092</v>
      </c>
    </row>
    <row r="55" spans="1:6" x14ac:dyDescent="0.25">
      <c r="A55" s="669" t="s">
        <v>1094</v>
      </c>
      <c r="B55" s="669"/>
      <c r="C55" s="669"/>
      <c r="D55" s="669"/>
      <c r="E55" s="669"/>
      <c r="F55" s="669"/>
    </row>
    <row r="56" spans="1:6" x14ac:dyDescent="0.25">
      <c r="A56" s="669"/>
      <c r="B56" s="669"/>
      <c r="C56" s="669"/>
      <c r="D56" s="669"/>
      <c r="E56" s="669"/>
      <c r="F56" s="669"/>
    </row>
    <row r="57" spans="1:6" x14ac:dyDescent="0.25">
      <c r="A57" s="6" t="s">
        <v>1093</v>
      </c>
      <c r="B57" s="6"/>
    </row>
    <row r="58" spans="1:6" x14ac:dyDescent="0.25">
      <c r="A58" s="6" t="s">
        <v>1081</v>
      </c>
      <c r="B58" s="6"/>
    </row>
    <row r="59" spans="1:6" x14ac:dyDescent="0.25">
      <c r="A59" s="6" t="s">
        <v>1097</v>
      </c>
      <c r="B59" s="6"/>
    </row>
    <row r="60" spans="1:6" x14ac:dyDescent="0.25">
      <c r="A60" s="6" t="s">
        <v>206</v>
      </c>
      <c r="B60" s="6"/>
    </row>
  </sheetData>
  <mergeCells count="13">
    <mergeCell ref="A51:F51"/>
    <mergeCell ref="A55:F56"/>
    <mergeCell ref="A22:F22"/>
    <mergeCell ref="A29:F29"/>
    <mergeCell ref="A33:F33"/>
    <mergeCell ref="A37:F37"/>
    <mergeCell ref="A46:F46"/>
    <mergeCell ref="A50:F50"/>
    <mergeCell ref="A3:F3"/>
    <mergeCell ref="A14:F14"/>
    <mergeCell ref="A18:F18"/>
    <mergeCell ref="A19:F19"/>
    <mergeCell ref="A15:F15"/>
  </mergeCells>
  <pageMargins left="0.7" right="0.7" top="0.75" bottom="0.75" header="0.3" footer="0.3"/>
  <pageSetup scale="83" orientation="portrait" verticalDpi="0" r:id="rId1"/>
  <rowBreaks count="1" manualBreakCount="1">
    <brk id="2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E7973-1000-41A4-8EDE-2F55B161906D}">
  <dimension ref="A2:G92"/>
  <sheetViews>
    <sheetView zoomScale="86" zoomScaleNormal="59" workbookViewId="0">
      <pane xSplit="1" topLeftCell="B1" activePane="topRight" state="frozen"/>
      <selection pane="topRight" activeCell="F3" sqref="E3:F13"/>
    </sheetView>
  </sheetViews>
  <sheetFormatPr defaultRowHeight="15" x14ac:dyDescent="0.25"/>
  <cols>
    <col min="1" max="1" width="99" style="201" customWidth="1"/>
    <col min="2" max="2" width="91" bestFit="1" customWidth="1"/>
    <col min="3" max="3" width="20.85546875" bestFit="1" customWidth="1"/>
    <col min="4" max="4" width="11" bestFit="1" customWidth="1"/>
    <col min="5" max="5" width="23.28515625" bestFit="1" customWidth="1"/>
    <col min="6" max="6" width="19.85546875" bestFit="1" customWidth="1"/>
    <col min="7" max="7" width="50.28515625" customWidth="1"/>
  </cols>
  <sheetData>
    <row r="2" spans="1:7" s="204" customFormat="1" ht="16.5" thickBot="1" x14ac:dyDescent="0.3">
      <c r="A2" s="301" t="s">
        <v>816</v>
      </c>
      <c r="B2"/>
      <c r="C2"/>
    </row>
    <row r="3" spans="1:7" ht="16.5" thickBot="1" x14ac:dyDescent="0.3">
      <c r="A3" s="302" t="s">
        <v>817</v>
      </c>
      <c r="B3" s="303" t="s">
        <v>880</v>
      </c>
      <c r="C3" s="303" t="s">
        <v>875</v>
      </c>
      <c r="D3" s="303" t="s">
        <v>876</v>
      </c>
      <c r="E3" s="303" t="s">
        <v>814</v>
      </c>
      <c r="F3" s="303" t="s">
        <v>815</v>
      </c>
      <c r="G3" s="303" t="s">
        <v>882</v>
      </c>
    </row>
    <row r="4" spans="1:7" ht="15.75" customHeight="1" x14ac:dyDescent="0.25">
      <c r="A4" s="307" t="s">
        <v>819</v>
      </c>
      <c r="B4" s="788" t="s">
        <v>877</v>
      </c>
      <c r="C4" s="791" t="s">
        <v>878</v>
      </c>
      <c r="D4" s="791" t="s">
        <v>881</v>
      </c>
      <c r="E4" s="791" t="s">
        <v>884</v>
      </c>
      <c r="F4" s="791" t="s">
        <v>1051</v>
      </c>
      <c r="G4" s="791" t="s">
        <v>883</v>
      </c>
    </row>
    <row r="5" spans="1:7" ht="15.75" x14ac:dyDescent="0.25">
      <c r="A5" s="306"/>
      <c r="B5" s="789"/>
      <c r="C5" s="792"/>
      <c r="D5" s="792"/>
      <c r="E5" s="792"/>
      <c r="F5" s="792"/>
      <c r="G5" s="792"/>
    </row>
    <row r="6" spans="1:7" ht="31.5" x14ac:dyDescent="0.25">
      <c r="A6" s="304" t="s">
        <v>820</v>
      </c>
      <c r="B6" s="789"/>
      <c r="C6" s="792"/>
      <c r="D6" s="792"/>
      <c r="E6" s="792"/>
      <c r="F6" s="792"/>
      <c r="G6" s="792"/>
    </row>
    <row r="7" spans="1:7" ht="31.5" x14ac:dyDescent="0.25">
      <c r="A7" s="304" t="s">
        <v>821</v>
      </c>
      <c r="B7" s="789"/>
      <c r="C7" s="792"/>
      <c r="D7" s="792"/>
      <c r="E7" s="792"/>
      <c r="F7" s="792"/>
      <c r="G7" s="792"/>
    </row>
    <row r="8" spans="1:7" ht="15.75" x14ac:dyDescent="0.25">
      <c r="A8" s="304" t="s">
        <v>822</v>
      </c>
      <c r="B8" s="789"/>
      <c r="C8" s="792"/>
      <c r="D8" s="792"/>
      <c r="E8" s="792"/>
      <c r="F8" s="792"/>
      <c r="G8" s="792"/>
    </row>
    <row r="9" spans="1:7" ht="15.75" x14ac:dyDescent="0.25">
      <c r="A9" s="304" t="s">
        <v>823</v>
      </c>
      <c r="B9" s="789"/>
      <c r="C9" s="792"/>
      <c r="D9" s="792"/>
      <c r="E9" s="792"/>
      <c r="F9" s="792"/>
      <c r="G9" s="792"/>
    </row>
    <row r="10" spans="1:7" ht="47.25" x14ac:dyDescent="0.25">
      <c r="A10" s="304" t="s">
        <v>824</v>
      </c>
      <c r="B10" s="789"/>
      <c r="C10" s="792"/>
      <c r="D10" s="792"/>
      <c r="E10" s="792"/>
      <c r="F10" s="792"/>
      <c r="G10" s="792"/>
    </row>
    <row r="11" spans="1:7" ht="31.5" x14ac:dyDescent="0.25">
      <c r="A11" s="304" t="s">
        <v>825</v>
      </c>
      <c r="B11" s="789"/>
      <c r="C11" s="792"/>
      <c r="D11" s="792"/>
      <c r="E11" s="792"/>
      <c r="F11" s="792"/>
      <c r="G11" s="792"/>
    </row>
    <row r="12" spans="1:7" ht="15.75" x14ac:dyDescent="0.25">
      <c r="A12" s="306"/>
      <c r="B12" s="789"/>
      <c r="C12" s="792"/>
      <c r="D12" s="792"/>
      <c r="E12" s="792"/>
      <c r="F12" s="792"/>
      <c r="G12" s="792"/>
    </row>
    <row r="13" spans="1:7" ht="16.5" thickBot="1" x14ac:dyDescent="0.3">
      <c r="A13" s="308" t="s">
        <v>826</v>
      </c>
      <c r="B13" s="790"/>
      <c r="C13" s="793"/>
      <c r="D13" s="793"/>
      <c r="E13" s="793"/>
      <c r="F13" s="793"/>
      <c r="G13" s="793"/>
    </row>
    <row r="14" spans="1:7" ht="15.75" x14ac:dyDescent="0.25">
      <c r="A14" s="309"/>
      <c r="B14" s="295"/>
      <c r="C14" s="791"/>
      <c r="D14" s="791"/>
      <c r="E14" s="791"/>
      <c r="F14" s="791"/>
      <c r="G14" s="791"/>
    </row>
    <row r="15" spans="1:7" ht="31.5" x14ac:dyDescent="0.25">
      <c r="A15" s="307" t="s">
        <v>827</v>
      </c>
      <c r="B15" s="295" t="s">
        <v>879</v>
      </c>
      <c r="C15" s="792"/>
      <c r="D15" s="792"/>
      <c r="E15" s="792"/>
      <c r="F15" s="792"/>
      <c r="G15" s="792"/>
    </row>
    <row r="16" spans="1:7" ht="15.75" x14ac:dyDescent="0.25">
      <c r="A16" s="307"/>
      <c r="B16" s="296"/>
      <c r="C16" s="792"/>
      <c r="D16" s="792"/>
      <c r="E16" s="792"/>
      <c r="F16" s="792"/>
      <c r="G16" s="792"/>
    </row>
    <row r="17" spans="1:7" ht="47.25" x14ac:dyDescent="0.25">
      <c r="A17" s="304" t="s">
        <v>828</v>
      </c>
      <c r="B17" s="296" t="s">
        <v>831</v>
      </c>
      <c r="C17" s="792"/>
      <c r="D17" s="792"/>
      <c r="E17" s="792"/>
      <c r="F17" s="792"/>
      <c r="G17" s="792"/>
    </row>
    <row r="18" spans="1:7" ht="47.25" x14ac:dyDescent="0.25">
      <c r="A18" s="304" t="s">
        <v>829</v>
      </c>
      <c r="B18" s="298"/>
      <c r="C18" s="792"/>
      <c r="D18" s="792"/>
      <c r="E18" s="792"/>
      <c r="F18" s="792"/>
      <c r="G18" s="792"/>
    </row>
    <row r="19" spans="1:7" ht="31.5" x14ac:dyDescent="0.25">
      <c r="A19" s="309" t="s">
        <v>830</v>
      </c>
      <c r="B19" s="298"/>
      <c r="C19" s="792"/>
      <c r="D19" s="792"/>
      <c r="E19" s="792"/>
      <c r="F19" s="792"/>
      <c r="G19" s="792"/>
    </row>
    <row r="20" spans="1:7" ht="16.5" thickBot="1" x14ac:dyDescent="0.3">
      <c r="A20" s="305"/>
      <c r="B20" s="313"/>
      <c r="C20" s="793"/>
      <c r="D20" s="793"/>
      <c r="E20" s="793"/>
      <c r="F20" s="793"/>
      <c r="G20" s="793"/>
    </row>
    <row r="21" spans="1:7" ht="15.75" x14ac:dyDescent="0.25">
      <c r="A21" s="301"/>
    </row>
    <row r="22" spans="1:7" ht="16.5" thickBot="1" x14ac:dyDescent="0.3">
      <c r="A22" s="301" t="s">
        <v>832</v>
      </c>
    </row>
    <row r="23" spans="1:7" ht="16.5" thickBot="1" x14ac:dyDescent="0.3">
      <c r="A23" s="300" t="s">
        <v>817</v>
      </c>
      <c r="B23" s="294" t="s">
        <v>818</v>
      </c>
    </row>
    <row r="24" spans="1:7" ht="15.75" x14ac:dyDescent="0.25">
      <c r="A24" s="307" t="s">
        <v>833</v>
      </c>
      <c r="B24" s="788" t="s">
        <v>837</v>
      </c>
    </row>
    <row r="25" spans="1:7" x14ac:dyDescent="0.25">
      <c r="A25" s="310"/>
      <c r="B25" s="789"/>
    </row>
    <row r="26" spans="1:7" ht="31.5" x14ac:dyDescent="0.25">
      <c r="A26" s="304" t="s">
        <v>834</v>
      </c>
      <c r="B26" s="789"/>
    </row>
    <row r="27" spans="1:7" x14ac:dyDescent="0.25">
      <c r="A27" s="310"/>
      <c r="B27" s="789"/>
    </row>
    <row r="28" spans="1:7" ht="47.25" x14ac:dyDescent="0.25">
      <c r="A28" s="304" t="s">
        <v>835</v>
      </c>
      <c r="B28" s="789"/>
    </row>
    <row r="29" spans="1:7" x14ac:dyDescent="0.25">
      <c r="A29" s="310"/>
      <c r="B29" s="789"/>
    </row>
    <row r="30" spans="1:7" ht="31.5" x14ac:dyDescent="0.25">
      <c r="A30" s="309" t="s">
        <v>836</v>
      </c>
      <c r="B30" s="789"/>
    </row>
    <row r="31" spans="1:7" ht="16.5" thickBot="1" x14ac:dyDescent="0.3">
      <c r="A31" s="311"/>
      <c r="B31" s="790"/>
    </row>
    <row r="32" spans="1:7" ht="15.75" x14ac:dyDescent="0.25">
      <c r="A32" s="301"/>
    </row>
    <row r="33" spans="1:2" ht="15.75" x14ac:dyDescent="0.25">
      <c r="A33" s="301"/>
    </row>
    <row r="34" spans="1:2" ht="16.5" thickBot="1" x14ac:dyDescent="0.3">
      <c r="A34" s="301" t="s">
        <v>838</v>
      </c>
    </row>
    <row r="35" spans="1:2" ht="16.5" thickBot="1" x14ac:dyDescent="0.3">
      <c r="A35" s="300" t="s">
        <v>817</v>
      </c>
      <c r="B35" s="294" t="s">
        <v>818</v>
      </c>
    </row>
    <row r="36" spans="1:2" ht="47.25" x14ac:dyDescent="0.25">
      <c r="A36" s="307" t="s">
        <v>839</v>
      </c>
      <c r="B36" s="788" t="s">
        <v>845</v>
      </c>
    </row>
    <row r="37" spans="1:2" x14ac:dyDescent="0.25">
      <c r="A37" s="310"/>
      <c r="B37" s="789"/>
    </row>
    <row r="38" spans="1:2" ht="15.75" x14ac:dyDescent="0.25">
      <c r="A38" s="304" t="s">
        <v>840</v>
      </c>
      <c r="B38" s="789"/>
    </row>
    <row r="39" spans="1:2" x14ac:dyDescent="0.25">
      <c r="A39" s="310"/>
      <c r="B39" s="789"/>
    </row>
    <row r="40" spans="1:2" ht="31.5" x14ac:dyDescent="0.25">
      <c r="A40" s="304" t="s">
        <v>841</v>
      </c>
      <c r="B40" s="789"/>
    </row>
    <row r="41" spans="1:2" x14ac:dyDescent="0.25">
      <c r="A41" s="310"/>
      <c r="B41" s="789"/>
    </row>
    <row r="42" spans="1:2" ht="47.25" x14ac:dyDescent="0.25">
      <c r="A42" s="304" t="s">
        <v>842</v>
      </c>
      <c r="B42" s="789"/>
    </row>
    <row r="43" spans="1:2" x14ac:dyDescent="0.25">
      <c r="A43" s="310"/>
      <c r="B43" s="789"/>
    </row>
    <row r="44" spans="1:2" ht="15.75" x14ac:dyDescent="0.25">
      <c r="A44" s="304" t="s">
        <v>843</v>
      </c>
      <c r="B44" s="789"/>
    </row>
    <row r="45" spans="1:2" x14ac:dyDescent="0.25">
      <c r="A45" s="310"/>
      <c r="B45" s="789"/>
    </row>
    <row r="46" spans="1:2" ht="32.25" thickBot="1" x14ac:dyDescent="0.3">
      <c r="A46" s="308" t="s">
        <v>844</v>
      </c>
      <c r="B46" s="790"/>
    </row>
    <row r="47" spans="1:2" ht="15.75" x14ac:dyDescent="0.25">
      <c r="A47" s="301"/>
    </row>
    <row r="48" spans="1:2" ht="16.5" thickBot="1" x14ac:dyDescent="0.3">
      <c r="A48" s="301" t="s">
        <v>846</v>
      </c>
    </row>
    <row r="49" spans="1:2" ht="16.5" thickBot="1" x14ac:dyDescent="0.3">
      <c r="A49" s="300" t="s">
        <v>817</v>
      </c>
      <c r="B49" s="294" t="s">
        <v>818</v>
      </c>
    </row>
    <row r="50" spans="1:2" ht="31.5" x14ac:dyDescent="0.25">
      <c r="A50" s="307" t="s">
        <v>847</v>
      </c>
      <c r="B50" s="788" t="s">
        <v>854</v>
      </c>
    </row>
    <row r="51" spans="1:2" x14ac:dyDescent="0.25">
      <c r="A51" s="310"/>
      <c r="B51" s="789"/>
    </row>
    <row r="52" spans="1:2" ht="47.25" x14ac:dyDescent="0.25">
      <c r="A52" s="304" t="s">
        <v>848</v>
      </c>
      <c r="B52" s="789"/>
    </row>
    <row r="53" spans="1:2" x14ac:dyDescent="0.25">
      <c r="A53" s="310"/>
      <c r="B53" s="789"/>
    </row>
    <row r="54" spans="1:2" ht="63" x14ac:dyDescent="0.25">
      <c r="A54" s="304" t="s">
        <v>849</v>
      </c>
      <c r="B54" s="789"/>
    </row>
    <row r="55" spans="1:2" x14ac:dyDescent="0.25">
      <c r="A55" s="310"/>
      <c r="B55" s="789"/>
    </row>
    <row r="56" spans="1:2" ht="47.25" x14ac:dyDescent="0.25">
      <c r="A56" s="304" t="s">
        <v>850</v>
      </c>
      <c r="B56" s="789"/>
    </row>
    <row r="57" spans="1:2" x14ac:dyDescent="0.25">
      <c r="A57" s="310"/>
      <c r="B57" s="789"/>
    </row>
    <row r="58" spans="1:2" ht="31.5" x14ac:dyDescent="0.25">
      <c r="A58" s="304" t="s">
        <v>851</v>
      </c>
      <c r="B58" s="789"/>
    </row>
    <row r="59" spans="1:2" x14ac:dyDescent="0.25">
      <c r="A59" s="310"/>
      <c r="B59" s="789"/>
    </row>
    <row r="60" spans="1:2" ht="47.25" x14ac:dyDescent="0.25">
      <c r="A60" s="304" t="s">
        <v>852</v>
      </c>
      <c r="B60" s="789"/>
    </row>
    <row r="61" spans="1:2" x14ac:dyDescent="0.25">
      <c r="A61" s="310"/>
      <c r="B61" s="789"/>
    </row>
    <row r="62" spans="1:2" ht="31.5" x14ac:dyDescent="0.25">
      <c r="A62" s="309" t="s">
        <v>853</v>
      </c>
      <c r="B62" s="789"/>
    </row>
    <row r="63" spans="1:2" ht="16.5" thickBot="1" x14ac:dyDescent="0.3">
      <c r="A63" s="311"/>
      <c r="B63" s="790"/>
    </row>
    <row r="64" spans="1:2" ht="15.75" x14ac:dyDescent="0.25">
      <c r="A64" s="301"/>
    </row>
    <row r="65" spans="1:2" ht="16.5" thickBot="1" x14ac:dyDescent="0.3">
      <c r="A65" s="301" t="s">
        <v>855</v>
      </c>
    </row>
    <row r="66" spans="1:2" ht="16.5" thickBot="1" x14ac:dyDescent="0.3">
      <c r="A66" s="300" t="s">
        <v>817</v>
      </c>
      <c r="B66" s="294" t="s">
        <v>818</v>
      </c>
    </row>
    <row r="67" spans="1:2" ht="15.75" x14ac:dyDescent="0.25">
      <c r="A67" s="304"/>
      <c r="B67" s="788" t="s">
        <v>863</v>
      </c>
    </row>
    <row r="68" spans="1:2" ht="31.5" x14ac:dyDescent="0.25">
      <c r="A68" s="307" t="s">
        <v>856</v>
      </c>
      <c r="B68" s="789"/>
    </row>
    <row r="69" spans="1:2" ht="15.75" x14ac:dyDescent="0.25">
      <c r="A69" s="306"/>
      <c r="B69" s="789"/>
    </row>
    <row r="70" spans="1:2" ht="47.25" x14ac:dyDescent="0.25">
      <c r="A70" s="304" t="s">
        <v>857</v>
      </c>
      <c r="B70" s="789"/>
    </row>
    <row r="71" spans="1:2" ht="31.5" x14ac:dyDescent="0.25">
      <c r="A71" s="304" t="s">
        <v>858</v>
      </c>
      <c r="B71" s="789"/>
    </row>
    <row r="72" spans="1:2" ht="47.25" x14ac:dyDescent="0.25">
      <c r="A72" s="304" t="s">
        <v>859</v>
      </c>
      <c r="B72" s="789"/>
    </row>
    <row r="73" spans="1:2" ht="47.25" x14ac:dyDescent="0.25">
      <c r="A73" s="304" t="s">
        <v>860</v>
      </c>
      <c r="B73" s="789"/>
    </row>
    <row r="74" spans="1:2" ht="47.25" x14ac:dyDescent="0.25">
      <c r="A74" s="304" t="s">
        <v>861</v>
      </c>
      <c r="B74" s="789"/>
    </row>
    <row r="75" spans="1:2" ht="15.75" x14ac:dyDescent="0.25">
      <c r="A75" s="306"/>
      <c r="B75" s="789"/>
    </row>
    <row r="76" spans="1:2" ht="31.5" x14ac:dyDescent="0.25">
      <c r="A76" s="309" t="s">
        <v>862</v>
      </c>
      <c r="B76" s="789"/>
    </row>
    <row r="77" spans="1:2" ht="16.5" thickBot="1" x14ac:dyDescent="0.3">
      <c r="A77" s="311"/>
      <c r="B77" s="790"/>
    </row>
    <row r="78" spans="1:2" ht="93.75" thickBot="1" x14ac:dyDescent="0.3">
      <c r="A78" s="301" t="s">
        <v>864</v>
      </c>
    </row>
    <row r="79" spans="1:2" ht="16.5" thickBot="1" x14ac:dyDescent="0.3">
      <c r="A79" s="300" t="s">
        <v>817</v>
      </c>
      <c r="B79" s="294" t="s">
        <v>818</v>
      </c>
    </row>
    <row r="80" spans="1:2" ht="15.75" x14ac:dyDescent="0.25">
      <c r="A80" s="304"/>
      <c r="B80" s="788" t="s">
        <v>869</v>
      </c>
    </row>
    <row r="81" spans="1:2" ht="15.75" x14ac:dyDescent="0.25">
      <c r="A81" s="307" t="s">
        <v>865</v>
      </c>
      <c r="B81" s="789"/>
    </row>
    <row r="82" spans="1:2" ht="15.75" x14ac:dyDescent="0.25">
      <c r="A82" s="306"/>
      <c r="B82" s="789"/>
    </row>
    <row r="83" spans="1:2" ht="31.5" x14ac:dyDescent="0.25">
      <c r="A83" s="304" t="s">
        <v>866</v>
      </c>
      <c r="B83" s="789"/>
    </row>
    <row r="84" spans="1:2" ht="47.25" x14ac:dyDescent="0.25">
      <c r="A84" s="304" t="s">
        <v>867</v>
      </c>
      <c r="B84" s="789"/>
    </row>
    <row r="85" spans="1:2" ht="15.75" x14ac:dyDescent="0.25">
      <c r="A85" s="306"/>
      <c r="B85" s="789"/>
    </row>
    <row r="86" spans="1:2" ht="16.5" thickBot="1" x14ac:dyDescent="0.3">
      <c r="A86" s="308" t="s">
        <v>868</v>
      </c>
      <c r="B86" s="790"/>
    </row>
    <row r="87" spans="1:2" ht="31.5" x14ac:dyDescent="0.25">
      <c r="A87" s="307" t="s">
        <v>870</v>
      </c>
      <c r="B87" s="788" t="s">
        <v>874</v>
      </c>
    </row>
    <row r="88" spans="1:2" ht="15.75" x14ac:dyDescent="0.25">
      <c r="A88" s="307"/>
      <c r="B88" s="789"/>
    </row>
    <row r="89" spans="1:2" ht="63" x14ac:dyDescent="0.25">
      <c r="A89" s="304" t="s">
        <v>871</v>
      </c>
      <c r="B89" s="789"/>
    </row>
    <row r="90" spans="1:2" ht="31.5" x14ac:dyDescent="0.25">
      <c r="A90" s="304" t="s">
        <v>872</v>
      </c>
      <c r="B90" s="789"/>
    </row>
    <row r="91" spans="1:2" ht="32.25" thickBot="1" x14ac:dyDescent="0.3">
      <c r="A91" s="308" t="s">
        <v>873</v>
      </c>
      <c r="B91" s="790"/>
    </row>
    <row r="92" spans="1:2" ht="18.75" x14ac:dyDescent="0.25">
      <c r="A92" s="312"/>
    </row>
  </sheetData>
  <mergeCells count="17">
    <mergeCell ref="B67:B77"/>
    <mergeCell ref="B80:B86"/>
    <mergeCell ref="C14:C20"/>
    <mergeCell ref="B87:B91"/>
    <mergeCell ref="G4:G13"/>
    <mergeCell ref="F4:F13"/>
    <mergeCell ref="E4:E13"/>
    <mergeCell ref="D4:D13"/>
    <mergeCell ref="C4:C13"/>
    <mergeCell ref="G14:G20"/>
    <mergeCell ref="F14:F20"/>
    <mergeCell ref="E14:E20"/>
    <mergeCell ref="D14:D20"/>
    <mergeCell ref="B4:B13"/>
    <mergeCell ref="B24:B31"/>
    <mergeCell ref="B36:B46"/>
    <mergeCell ref="B50:B6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0406-4FB9-4462-BA9B-58292605FEDD}">
  <sheetPr>
    <pageSetUpPr fitToPage="1"/>
  </sheetPr>
  <dimension ref="A1:CT55"/>
  <sheetViews>
    <sheetView topLeftCell="K15" zoomScale="93" zoomScaleNormal="93" workbookViewId="0">
      <selection activeCell="R38" sqref="R38:AG38"/>
    </sheetView>
  </sheetViews>
  <sheetFormatPr defaultColWidth="4.85546875" defaultRowHeight="16.5" x14ac:dyDescent="0.3"/>
  <cols>
    <col min="1" max="1" width="4.140625" style="149" customWidth="1"/>
    <col min="2" max="2" width="14.28515625" style="127" customWidth="1"/>
    <col min="3" max="5" width="2.28515625" style="127" customWidth="1"/>
    <col min="6" max="6" width="1.140625" style="127" customWidth="1"/>
    <col min="7" max="9" width="2.28515625" style="127" customWidth="1"/>
    <col min="10" max="10" width="3.7109375" style="127" customWidth="1"/>
    <col min="11" max="11" width="2.28515625" style="127" customWidth="1"/>
    <col min="12" max="12" width="7.140625" style="127" customWidth="1"/>
    <col min="13" max="13" width="2.28515625" style="127" customWidth="1"/>
    <col min="14" max="14" width="2.42578125" style="127" customWidth="1"/>
    <col min="15" max="17" width="2.28515625" style="127" hidden="1" customWidth="1"/>
    <col min="18" max="21" width="2.28515625" style="127" customWidth="1"/>
    <col min="22" max="22" width="4" style="127" customWidth="1"/>
    <col min="23" max="32" width="2.28515625" style="127" customWidth="1"/>
    <col min="33" max="33" width="9.42578125" style="127" customWidth="1"/>
    <col min="34" max="40" width="2.28515625" style="127" customWidth="1"/>
    <col min="41" max="41" width="5.28515625" style="127" customWidth="1"/>
    <col min="42" max="42" width="1.28515625" style="127" customWidth="1"/>
    <col min="43" max="48" width="2.5703125" style="127" customWidth="1"/>
    <col min="49" max="49" width="7.5703125" style="127" customWidth="1"/>
    <col min="50" max="64" width="2.28515625" style="127" customWidth="1"/>
    <col min="65" max="65" width="8.28515625" style="127" customWidth="1"/>
    <col min="66" max="66" width="13" style="127" customWidth="1"/>
    <col min="67" max="75" width="2.28515625" style="127" customWidth="1"/>
    <col min="76" max="77" width="2.7109375" style="127" customWidth="1"/>
    <col min="78" max="78" width="4" style="127" customWidth="1"/>
    <col min="79" max="87" width="2.7109375" style="127" customWidth="1"/>
    <col min="88" max="88" width="3.85546875" style="127" customWidth="1"/>
    <col min="89" max="96" width="2.7109375" style="127" customWidth="1"/>
    <col min="97" max="16384" width="4.85546875" style="127"/>
  </cols>
  <sheetData>
    <row r="1" spans="1:93" ht="16.5" customHeight="1" x14ac:dyDescent="0.3">
      <c r="A1" s="794" t="s">
        <v>444</v>
      </c>
      <c r="I1" s="128"/>
      <c r="J1" s="128"/>
      <c r="K1" s="128"/>
      <c r="L1" s="128"/>
      <c r="M1" s="128"/>
      <c r="N1" s="128"/>
      <c r="O1" s="128"/>
      <c r="P1" s="128"/>
      <c r="Q1" s="128"/>
      <c r="R1" s="128"/>
      <c r="S1" s="128"/>
      <c r="T1" s="795" t="s">
        <v>445</v>
      </c>
      <c r="U1" s="795"/>
      <c r="V1" s="795"/>
      <c r="W1" s="795"/>
      <c r="X1" s="795"/>
      <c r="Y1" s="795"/>
      <c r="Z1" s="795"/>
      <c r="AA1" s="795"/>
      <c r="AB1" s="795"/>
      <c r="AC1" s="795"/>
      <c r="AD1" s="795"/>
      <c r="AE1" s="795"/>
      <c r="AF1" s="795"/>
      <c r="AG1" s="795"/>
      <c r="AH1" s="795"/>
      <c r="AI1" s="795"/>
      <c r="AJ1" s="795"/>
      <c r="AK1" s="795"/>
      <c r="AL1" s="129"/>
      <c r="AM1" s="796"/>
      <c r="AN1" s="796"/>
      <c r="AO1" s="796"/>
      <c r="AP1" s="129"/>
      <c r="AQ1" s="795" t="s">
        <v>446</v>
      </c>
      <c r="AR1" s="795"/>
      <c r="AS1" s="795"/>
      <c r="AT1" s="795"/>
      <c r="AU1" s="795"/>
      <c r="AV1" s="795"/>
      <c r="AW1" s="795"/>
      <c r="AX1" s="795"/>
      <c r="AY1" s="795"/>
      <c r="AZ1" s="795"/>
      <c r="BA1" s="795"/>
      <c r="BB1" s="795"/>
      <c r="BC1" s="795"/>
      <c r="BD1" s="795"/>
      <c r="BE1" s="795"/>
      <c r="BF1" s="795"/>
      <c r="BG1" s="795"/>
      <c r="BH1" s="795"/>
      <c r="BL1" s="797" t="s">
        <v>447</v>
      </c>
      <c r="BM1" s="798"/>
      <c r="BN1" s="798"/>
      <c r="BO1" s="798"/>
      <c r="BP1" s="798"/>
      <c r="BQ1" s="798"/>
      <c r="BR1" s="798"/>
      <c r="BS1" s="798"/>
      <c r="BT1" s="798"/>
      <c r="BU1" s="798"/>
      <c r="BV1" s="798"/>
      <c r="BW1" s="798"/>
      <c r="BX1" s="798"/>
      <c r="BY1" s="798"/>
      <c r="BZ1" s="798"/>
      <c r="CA1" s="798"/>
      <c r="CB1" s="798"/>
      <c r="CC1" s="799"/>
      <c r="CE1" s="130"/>
      <c r="CF1" s="130"/>
      <c r="CG1" s="130"/>
      <c r="CH1" s="130"/>
      <c r="CI1" s="130"/>
      <c r="CJ1" s="130"/>
      <c r="CK1" s="130"/>
      <c r="CL1" s="130"/>
      <c r="CM1" s="130"/>
      <c r="CN1" s="130"/>
    </row>
    <row r="2" spans="1:93" ht="18" customHeight="1" x14ac:dyDescent="0.3">
      <c r="A2" s="794"/>
      <c r="I2" s="128"/>
      <c r="J2" s="128"/>
      <c r="K2" s="128"/>
      <c r="L2" s="128"/>
      <c r="M2" s="128"/>
      <c r="N2" s="128"/>
      <c r="O2" s="128"/>
      <c r="P2" s="128"/>
      <c r="Q2" s="128"/>
      <c r="R2" s="128"/>
      <c r="S2" s="128"/>
      <c r="T2" s="800" t="s">
        <v>448</v>
      </c>
      <c r="U2" s="800"/>
      <c r="V2" s="800"/>
      <c r="W2" s="801" t="s">
        <v>449</v>
      </c>
      <c r="X2" s="801"/>
      <c r="Y2" s="801"/>
      <c r="Z2" s="801"/>
      <c r="AA2" s="801"/>
      <c r="AB2" s="801"/>
      <c r="AC2" s="801"/>
      <c r="AD2" s="801"/>
      <c r="AE2" s="801"/>
      <c r="AF2" s="801"/>
      <c r="AG2" s="801"/>
      <c r="AH2" s="801"/>
      <c r="AI2" s="801"/>
      <c r="AJ2" s="801"/>
      <c r="AK2" s="801"/>
      <c r="AL2" s="131"/>
      <c r="AM2" s="802"/>
      <c r="AN2" s="802"/>
      <c r="AO2" s="802"/>
      <c r="AP2" s="129"/>
      <c r="AQ2" s="803" t="s">
        <v>450</v>
      </c>
      <c r="AR2" s="804"/>
      <c r="AS2" s="804"/>
      <c r="AT2" s="804"/>
      <c r="AU2" s="805"/>
      <c r="AV2" s="806"/>
      <c r="AW2" s="807"/>
      <c r="AX2" s="807"/>
      <c r="AY2" s="807"/>
      <c r="AZ2" s="807"/>
      <c r="BA2" s="807"/>
      <c r="BB2" s="807"/>
      <c r="BC2" s="807"/>
      <c r="BD2" s="807"/>
      <c r="BE2" s="807"/>
      <c r="BF2" s="807"/>
      <c r="BG2" s="807"/>
      <c r="BH2" s="808"/>
      <c r="BL2" s="833" t="s">
        <v>451</v>
      </c>
      <c r="BM2" s="833"/>
      <c r="BN2" s="833"/>
      <c r="BO2" s="833"/>
      <c r="BP2" s="833"/>
      <c r="BQ2" s="833"/>
      <c r="BR2" s="833"/>
      <c r="BS2" s="833"/>
      <c r="BT2" s="833"/>
      <c r="BU2" s="833"/>
      <c r="BV2" s="833"/>
      <c r="BW2" s="833"/>
      <c r="BX2" s="833"/>
      <c r="BY2" s="833"/>
      <c r="BZ2" s="833"/>
      <c r="CA2" s="833"/>
      <c r="CB2" s="833"/>
      <c r="CC2" s="833"/>
      <c r="CD2" s="132"/>
      <c r="CE2" s="133"/>
      <c r="CF2" s="134"/>
      <c r="CG2" s="134"/>
      <c r="CH2" s="134"/>
      <c r="CI2" s="134"/>
      <c r="CJ2" s="134"/>
      <c r="CK2" s="134"/>
      <c r="CL2" s="134"/>
      <c r="CM2" s="134"/>
      <c r="CN2" s="134"/>
    </row>
    <row r="3" spans="1:93" ht="18" customHeight="1" x14ac:dyDescent="0.3">
      <c r="A3" s="794"/>
      <c r="I3" s="128"/>
      <c r="J3" s="128"/>
      <c r="K3" s="128"/>
      <c r="L3" s="128"/>
      <c r="M3" s="128"/>
      <c r="N3" s="128"/>
      <c r="O3" s="128"/>
      <c r="P3" s="128"/>
      <c r="Q3" s="128"/>
      <c r="R3" s="128"/>
      <c r="S3" s="128"/>
      <c r="T3" s="800" t="s">
        <v>452</v>
      </c>
      <c r="U3" s="800"/>
      <c r="V3" s="800"/>
      <c r="W3" s="833"/>
      <c r="X3" s="833"/>
      <c r="Y3" s="833"/>
      <c r="Z3" s="833"/>
      <c r="AA3" s="833"/>
      <c r="AB3" s="833"/>
      <c r="AC3" s="833"/>
      <c r="AD3" s="833"/>
      <c r="AE3" s="833"/>
      <c r="AF3" s="833"/>
      <c r="AG3" s="833"/>
      <c r="AH3" s="833"/>
      <c r="AI3" s="833"/>
      <c r="AJ3" s="833"/>
      <c r="AK3" s="833"/>
      <c r="AL3" s="131"/>
      <c r="AM3" s="802"/>
      <c r="AN3" s="802"/>
      <c r="AO3" s="802"/>
      <c r="AP3" s="129"/>
      <c r="AQ3" s="833" t="s">
        <v>453</v>
      </c>
      <c r="AR3" s="833"/>
      <c r="AS3" s="833"/>
      <c r="AT3" s="833"/>
      <c r="AU3" s="833"/>
      <c r="AV3" s="833"/>
      <c r="AW3" s="833"/>
      <c r="AX3" s="833"/>
      <c r="AY3" s="833"/>
      <c r="AZ3" s="833"/>
      <c r="BA3" s="833"/>
      <c r="BB3" s="833"/>
      <c r="BC3" s="833"/>
      <c r="BD3" s="833"/>
      <c r="BE3" s="833"/>
      <c r="BF3" s="833"/>
      <c r="BG3" s="833"/>
      <c r="BH3" s="833"/>
      <c r="BL3" s="833" t="s">
        <v>454</v>
      </c>
      <c r="BM3" s="833"/>
      <c r="BN3" s="833"/>
      <c r="BO3" s="833"/>
      <c r="BP3" s="833"/>
      <c r="BQ3" s="833"/>
      <c r="BR3" s="833"/>
      <c r="BS3" s="833"/>
      <c r="BT3" s="833"/>
      <c r="BU3" s="833"/>
      <c r="BV3" s="833"/>
      <c r="BW3" s="833"/>
      <c r="BX3" s="833"/>
      <c r="BY3" s="833"/>
      <c r="BZ3" s="833"/>
      <c r="CA3" s="833"/>
      <c r="CB3" s="833"/>
      <c r="CC3" s="833"/>
      <c r="CE3" s="133"/>
      <c r="CF3" s="133"/>
      <c r="CG3" s="135"/>
      <c r="CH3" s="133"/>
      <c r="CI3" s="133"/>
      <c r="CJ3" s="133"/>
      <c r="CK3" s="133"/>
      <c r="CL3" s="133"/>
      <c r="CM3" s="133"/>
      <c r="CN3" s="134"/>
    </row>
    <row r="4" spans="1:93" ht="18" x14ac:dyDescent="0.3">
      <c r="A4" s="794"/>
      <c r="I4" s="128"/>
      <c r="J4" s="128"/>
      <c r="K4" s="128"/>
      <c r="L4" s="128"/>
      <c r="M4" s="128"/>
      <c r="N4" s="128"/>
      <c r="O4" s="128"/>
      <c r="P4" s="128"/>
      <c r="Q4" s="128"/>
      <c r="R4" s="128"/>
      <c r="S4" s="128"/>
      <c r="T4" s="800" t="s">
        <v>455</v>
      </c>
      <c r="U4" s="800"/>
      <c r="V4" s="800"/>
      <c r="W4" s="833" t="s">
        <v>456</v>
      </c>
      <c r="X4" s="833"/>
      <c r="Y4" s="833"/>
      <c r="Z4" s="833"/>
      <c r="AA4" s="833"/>
      <c r="AB4" s="833"/>
      <c r="AC4" s="833"/>
      <c r="AD4" s="833"/>
      <c r="AE4" s="833"/>
      <c r="AF4" s="833"/>
      <c r="AG4" s="833"/>
      <c r="AH4" s="833"/>
      <c r="AI4" s="833"/>
      <c r="AJ4" s="833"/>
      <c r="AK4" s="833"/>
      <c r="AL4" s="131"/>
      <c r="AM4" s="802"/>
      <c r="AN4" s="802"/>
      <c r="AO4" s="802"/>
      <c r="AP4" s="129"/>
      <c r="AQ4" s="834" t="s">
        <v>457</v>
      </c>
      <c r="AR4" s="834"/>
      <c r="AS4" s="834"/>
      <c r="AT4" s="834"/>
      <c r="AU4" s="834"/>
      <c r="AV4" s="834"/>
      <c r="AW4" s="834"/>
      <c r="AX4" s="834"/>
      <c r="AY4" s="834"/>
      <c r="AZ4" s="834"/>
      <c r="BA4" s="834"/>
      <c r="BB4" s="834"/>
      <c r="BC4" s="834"/>
      <c r="BD4" s="834"/>
      <c r="BE4" s="834"/>
      <c r="BF4" s="834"/>
      <c r="BG4" s="834"/>
      <c r="BH4" s="834"/>
      <c r="BL4" s="834" t="s">
        <v>458</v>
      </c>
      <c r="BM4" s="834"/>
      <c r="BN4" s="834"/>
      <c r="BO4" s="834"/>
      <c r="BP4" s="834"/>
      <c r="BQ4" s="834"/>
      <c r="BR4" s="834"/>
      <c r="BS4" s="834"/>
      <c r="BT4" s="834"/>
      <c r="BU4" s="834"/>
      <c r="BV4" s="834"/>
      <c r="BW4" s="834"/>
      <c r="BX4" s="834"/>
      <c r="BY4" s="834"/>
      <c r="BZ4" s="834"/>
      <c r="CA4" s="834"/>
      <c r="CB4" s="834"/>
      <c r="CC4" s="834"/>
      <c r="CD4" s="132"/>
      <c r="CE4" s="133"/>
      <c r="CF4" s="815" t="s">
        <v>459</v>
      </c>
      <c r="CG4" s="815"/>
      <c r="CH4" s="815"/>
      <c r="CI4" s="815"/>
      <c r="CJ4" s="815"/>
      <c r="CK4" s="815"/>
      <c r="CL4" s="815"/>
      <c r="CM4" s="815"/>
      <c r="CN4" s="815"/>
    </row>
    <row r="5" spans="1:93" ht="2.25" customHeight="1" x14ac:dyDescent="0.3">
      <c r="A5" s="794"/>
      <c r="B5" s="129"/>
      <c r="C5" s="129"/>
      <c r="D5" s="129"/>
      <c r="E5" s="136"/>
      <c r="F5" s="136"/>
      <c r="G5" s="136"/>
      <c r="H5" s="137"/>
      <c r="I5" s="137"/>
      <c r="J5" s="137"/>
      <c r="K5" s="137"/>
      <c r="L5" s="136"/>
      <c r="M5" s="136"/>
      <c r="N5" s="136"/>
      <c r="O5" s="136"/>
      <c r="P5" s="136"/>
      <c r="Q5" s="137"/>
      <c r="R5" s="137"/>
      <c r="S5" s="137"/>
      <c r="T5" s="137"/>
      <c r="U5" s="129"/>
      <c r="V5" s="129"/>
      <c r="W5" s="129"/>
      <c r="X5" s="129"/>
      <c r="Y5" s="129"/>
      <c r="Z5" s="129"/>
      <c r="AA5" s="129"/>
      <c r="AB5" s="129"/>
      <c r="AC5" s="129"/>
      <c r="AD5" s="129"/>
      <c r="AE5" s="129"/>
      <c r="AF5" s="129"/>
      <c r="AG5" s="129"/>
      <c r="AH5" s="129"/>
      <c r="AI5" s="129"/>
      <c r="AJ5" s="129"/>
      <c r="AK5" s="129"/>
      <c r="AL5" s="129"/>
      <c r="AM5" s="129"/>
      <c r="AN5" s="137"/>
      <c r="AO5" s="137"/>
      <c r="AP5" s="137"/>
      <c r="AQ5" s="137"/>
      <c r="AR5" s="129"/>
      <c r="AS5" s="129"/>
      <c r="AT5" s="129"/>
      <c r="AU5" s="129"/>
      <c r="AV5" s="129"/>
      <c r="AW5" s="129"/>
      <c r="AX5" s="129"/>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row>
    <row r="6" spans="1:93" ht="18" customHeight="1" x14ac:dyDescent="0.3">
      <c r="A6" s="794"/>
      <c r="B6" s="816" t="s">
        <v>460</v>
      </c>
      <c r="C6" s="816"/>
      <c r="D6" s="816"/>
      <c r="E6" s="816"/>
      <c r="F6" s="817"/>
      <c r="G6" s="818" t="s">
        <v>461</v>
      </c>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K6" s="819"/>
      <c r="AL6" s="819"/>
      <c r="AM6" s="819"/>
      <c r="AN6" s="819"/>
      <c r="AO6" s="819"/>
      <c r="AP6" s="819"/>
      <c r="AQ6" s="819"/>
      <c r="AR6" s="819"/>
      <c r="AS6" s="819"/>
      <c r="AT6" s="819"/>
      <c r="AU6" s="819"/>
      <c r="AV6" s="819"/>
      <c r="AW6" s="819"/>
      <c r="AX6" s="819"/>
      <c r="AY6" s="819"/>
      <c r="AZ6" s="819"/>
      <c r="BA6" s="819"/>
      <c r="BB6" s="819"/>
      <c r="BC6" s="819"/>
      <c r="BD6" s="819"/>
      <c r="BE6" s="819"/>
      <c r="BF6" s="819"/>
      <c r="BG6" s="819"/>
      <c r="BH6" s="819"/>
      <c r="BI6" s="819"/>
      <c r="BJ6" s="819"/>
      <c r="BK6" s="819"/>
      <c r="BL6" s="819"/>
      <c r="BM6" s="819"/>
      <c r="BN6" s="819"/>
      <c r="BO6" s="819"/>
      <c r="BP6" s="819"/>
      <c r="BQ6" s="819"/>
      <c r="BR6" s="819"/>
      <c r="BS6" s="819"/>
      <c r="BT6" s="819"/>
      <c r="BU6" s="819"/>
      <c r="BV6" s="819"/>
      <c r="BW6" s="819"/>
      <c r="BX6" s="819"/>
      <c r="BY6" s="819"/>
      <c r="BZ6" s="819"/>
      <c r="CA6" s="819"/>
      <c r="CB6" s="819"/>
      <c r="CC6" s="819"/>
      <c r="CD6" s="819"/>
      <c r="CE6" s="819"/>
      <c r="CF6" s="819"/>
      <c r="CG6" s="819"/>
      <c r="CH6" s="819"/>
      <c r="CI6" s="819"/>
      <c r="CJ6" s="819"/>
      <c r="CK6" s="819"/>
      <c r="CL6" s="819"/>
      <c r="CM6" s="819"/>
      <c r="CN6" s="819"/>
      <c r="CO6" s="820"/>
    </row>
    <row r="7" spans="1:93" ht="2.25" customHeight="1" x14ac:dyDescent="0.3">
      <c r="A7" s="794"/>
      <c r="B7" s="816"/>
      <c r="C7" s="816"/>
      <c r="D7" s="816"/>
      <c r="E7" s="816"/>
      <c r="F7" s="817"/>
      <c r="G7" s="821"/>
      <c r="H7" s="822"/>
      <c r="I7" s="822"/>
      <c r="J7" s="822"/>
      <c r="K7" s="822"/>
      <c r="L7" s="822"/>
      <c r="M7" s="822"/>
      <c r="N7" s="822"/>
      <c r="O7" s="822"/>
      <c r="P7" s="822"/>
      <c r="Q7" s="822"/>
      <c r="R7" s="822"/>
      <c r="S7" s="822"/>
      <c r="T7" s="822"/>
      <c r="U7" s="822"/>
      <c r="V7" s="822"/>
      <c r="W7" s="822"/>
      <c r="X7" s="822"/>
      <c r="Y7" s="822"/>
      <c r="Z7" s="822"/>
      <c r="AA7" s="822"/>
      <c r="AB7" s="822"/>
      <c r="AC7" s="822"/>
      <c r="AD7" s="822"/>
      <c r="AE7" s="822"/>
      <c r="AF7" s="822"/>
      <c r="AG7" s="822"/>
      <c r="AH7" s="822"/>
      <c r="AI7" s="822"/>
      <c r="AJ7" s="822"/>
      <c r="AK7" s="822"/>
      <c r="AL7" s="822"/>
      <c r="AM7" s="822"/>
      <c r="AN7" s="822"/>
      <c r="AO7" s="822"/>
      <c r="AP7" s="822"/>
      <c r="AQ7" s="822"/>
      <c r="AR7" s="822"/>
      <c r="AS7" s="822"/>
      <c r="AT7" s="822"/>
      <c r="AU7" s="822"/>
      <c r="AV7" s="822"/>
      <c r="AW7" s="822"/>
      <c r="AX7" s="822"/>
      <c r="AY7" s="822"/>
      <c r="AZ7" s="822"/>
      <c r="BA7" s="822"/>
      <c r="BB7" s="822"/>
      <c r="BC7" s="822"/>
      <c r="BD7" s="822"/>
      <c r="BE7" s="822"/>
      <c r="BF7" s="822"/>
      <c r="BG7" s="822"/>
      <c r="BH7" s="822"/>
      <c r="BI7" s="822"/>
      <c r="BJ7" s="822"/>
      <c r="BK7" s="822"/>
      <c r="BL7" s="822"/>
      <c r="BM7" s="822"/>
      <c r="BN7" s="822"/>
      <c r="BO7" s="822"/>
      <c r="BP7" s="822"/>
      <c r="BQ7" s="822"/>
      <c r="BR7" s="822"/>
      <c r="BS7" s="822"/>
      <c r="BT7" s="822"/>
      <c r="BU7" s="822"/>
      <c r="BV7" s="822"/>
      <c r="BW7" s="822"/>
      <c r="BX7" s="822"/>
      <c r="BY7" s="822"/>
      <c r="BZ7" s="822"/>
      <c r="CA7" s="822"/>
      <c r="CB7" s="822"/>
      <c r="CC7" s="822"/>
      <c r="CD7" s="822"/>
      <c r="CE7" s="822"/>
      <c r="CF7" s="822"/>
      <c r="CG7" s="822"/>
      <c r="CH7" s="822"/>
      <c r="CI7" s="822"/>
      <c r="CJ7" s="822"/>
      <c r="CK7" s="822"/>
      <c r="CL7" s="822"/>
      <c r="CM7" s="822"/>
      <c r="CN7" s="822"/>
      <c r="CO7" s="823"/>
    </row>
    <row r="8" spans="1:93" ht="26.25" customHeight="1" x14ac:dyDescent="0.3">
      <c r="A8" s="794"/>
      <c r="B8" s="816"/>
      <c r="C8" s="816"/>
      <c r="D8" s="816"/>
      <c r="E8" s="816"/>
      <c r="F8" s="817"/>
      <c r="G8" s="821"/>
      <c r="H8" s="822"/>
      <c r="I8" s="822"/>
      <c r="J8" s="822"/>
      <c r="K8" s="822"/>
      <c r="L8" s="822"/>
      <c r="M8" s="822"/>
      <c r="N8" s="822"/>
      <c r="O8" s="822"/>
      <c r="P8" s="822"/>
      <c r="Q8" s="822"/>
      <c r="R8" s="822"/>
      <c r="S8" s="822"/>
      <c r="T8" s="822"/>
      <c r="U8" s="822"/>
      <c r="V8" s="822"/>
      <c r="W8" s="822"/>
      <c r="X8" s="822"/>
      <c r="Y8" s="822"/>
      <c r="Z8" s="822"/>
      <c r="AA8" s="822"/>
      <c r="AB8" s="822"/>
      <c r="AC8" s="822"/>
      <c r="AD8" s="822"/>
      <c r="AE8" s="822"/>
      <c r="AF8" s="822"/>
      <c r="AG8" s="822"/>
      <c r="AH8" s="822"/>
      <c r="AI8" s="822"/>
      <c r="AJ8" s="822"/>
      <c r="AK8" s="822"/>
      <c r="AL8" s="822"/>
      <c r="AM8" s="822"/>
      <c r="AN8" s="822"/>
      <c r="AO8" s="822"/>
      <c r="AP8" s="822"/>
      <c r="AQ8" s="822"/>
      <c r="AR8" s="822"/>
      <c r="AS8" s="822"/>
      <c r="AT8" s="822"/>
      <c r="AU8" s="822"/>
      <c r="AV8" s="822"/>
      <c r="AW8" s="822"/>
      <c r="AX8" s="822"/>
      <c r="AY8" s="822"/>
      <c r="AZ8" s="822"/>
      <c r="BA8" s="822"/>
      <c r="BB8" s="822"/>
      <c r="BC8" s="822"/>
      <c r="BD8" s="822"/>
      <c r="BE8" s="822"/>
      <c r="BF8" s="822"/>
      <c r="BG8" s="822"/>
      <c r="BH8" s="822"/>
      <c r="BI8" s="822"/>
      <c r="BJ8" s="822"/>
      <c r="BK8" s="822"/>
      <c r="BL8" s="822"/>
      <c r="BM8" s="822"/>
      <c r="BN8" s="822"/>
      <c r="BO8" s="822"/>
      <c r="BP8" s="822"/>
      <c r="BQ8" s="822"/>
      <c r="BR8" s="822"/>
      <c r="BS8" s="822"/>
      <c r="BT8" s="822"/>
      <c r="BU8" s="822"/>
      <c r="BV8" s="822"/>
      <c r="BW8" s="822"/>
      <c r="BX8" s="822"/>
      <c r="BY8" s="822"/>
      <c r="BZ8" s="822"/>
      <c r="CA8" s="822"/>
      <c r="CB8" s="822"/>
      <c r="CC8" s="822"/>
      <c r="CD8" s="822"/>
      <c r="CE8" s="822"/>
      <c r="CF8" s="822"/>
      <c r="CG8" s="822"/>
      <c r="CH8" s="822"/>
      <c r="CI8" s="822"/>
      <c r="CJ8" s="822"/>
      <c r="CK8" s="822"/>
      <c r="CL8" s="822"/>
      <c r="CM8" s="822"/>
      <c r="CN8" s="822"/>
      <c r="CO8" s="823"/>
    </row>
    <row r="9" spans="1:93" ht="1.5" customHeight="1" x14ac:dyDescent="0.3">
      <c r="A9" s="794"/>
      <c r="F9" s="139"/>
      <c r="G9" s="824"/>
      <c r="H9" s="825"/>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5"/>
      <c r="AL9" s="825"/>
      <c r="AM9" s="825"/>
      <c r="AN9" s="825"/>
      <c r="AO9" s="825"/>
      <c r="AP9" s="825"/>
      <c r="AQ9" s="825"/>
      <c r="AR9" s="825"/>
      <c r="AS9" s="825"/>
      <c r="AT9" s="825"/>
      <c r="AU9" s="825"/>
      <c r="AV9" s="825"/>
      <c r="AW9" s="825"/>
      <c r="AX9" s="825"/>
      <c r="AY9" s="825"/>
      <c r="AZ9" s="825"/>
      <c r="BA9" s="825"/>
      <c r="BB9" s="825"/>
      <c r="BC9" s="825"/>
      <c r="BD9" s="825"/>
      <c r="BE9" s="825"/>
      <c r="BF9" s="825"/>
      <c r="BG9" s="825"/>
      <c r="BH9" s="825"/>
      <c r="BI9" s="825"/>
      <c r="BJ9" s="825"/>
      <c r="BK9" s="825"/>
      <c r="BL9" s="825"/>
      <c r="BM9" s="825"/>
      <c r="BN9" s="825"/>
      <c r="BO9" s="825"/>
      <c r="BP9" s="825"/>
      <c r="BQ9" s="825"/>
      <c r="BR9" s="825"/>
      <c r="BS9" s="825"/>
      <c r="BT9" s="825"/>
      <c r="BU9" s="825"/>
      <c r="BV9" s="825"/>
      <c r="BW9" s="825"/>
      <c r="BX9" s="825"/>
      <c r="BY9" s="825"/>
      <c r="BZ9" s="825"/>
      <c r="CA9" s="825"/>
      <c r="CB9" s="825"/>
      <c r="CC9" s="825"/>
      <c r="CD9" s="825"/>
      <c r="CE9" s="825"/>
      <c r="CF9" s="825"/>
      <c r="CG9" s="825"/>
      <c r="CH9" s="825"/>
      <c r="CI9" s="825"/>
      <c r="CJ9" s="825"/>
      <c r="CK9" s="825"/>
      <c r="CL9" s="825"/>
      <c r="CM9" s="825"/>
      <c r="CN9" s="825"/>
      <c r="CO9" s="826"/>
    </row>
    <row r="10" spans="1:93" ht="2.25" customHeight="1" x14ac:dyDescent="0.3">
      <c r="A10" s="794"/>
      <c r="B10" s="129"/>
      <c r="C10" s="129"/>
      <c r="D10" s="129"/>
      <c r="E10" s="136"/>
      <c r="F10" s="136"/>
      <c r="G10" s="136"/>
      <c r="H10" s="137"/>
      <c r="I10" s="137"/>
      <c r="J10" s="137"/>
      <c r="K10" s="137"/>
      <c r="L10" s="136"/>
      <c r="M10" s="136"/>
      <c r="N10" s="136"/>
      <c r="O10" s="136"/>
      <c r="P10" s="140"/>
      <c r="Q10" s="137"/>
      <c r="R10" s="137"/>
      <c r="S10" s="137"/>
      <c r="T10" s="137"/>
      <c r="U10" s="141"/>
      <c r="V10" s="141"/>
      <c r="W10" s="141"/>
      <c r="X10" s="141"/>
      <c r="Y10" s="141"/>
      <c r="Z10" s="141"/>
      <c r="AA10" s="141"/>
      <c r="AB10" s="141"/>
      <c r="AC10" s="141"/>
      <c r="AD10" s="141"/>
      <c r="AE10" s="141"/>
      <c r="AF10" s="141"/>
      <c r="AG10" s="141"/>
      <c r="AH10" s="141"/>
      <c r="AI10" s="141"/>
      <c r="AJ10" s="141"/>
      <c r="AK10" s="141"/>
      <c r="AL10" s="141"/>
      <c r="AM10" s="141"/>
      <c r="AN10" s="137"/>
      <c r="AO10" s="137"/>
      <c r="AP10" s="137"/>
      <c r="AQ10" s="137"/>
      <c r="AR10" s="129"/>
      <c r="AS10" s="129"/>
      <c r="AT10" s="129"/>
      <c r="AU10" s="129"/>
      <c r="AV10" s="129"/>
      <c r="AW10" s="129"/>
      <c r="AX10" s="129"/>
    </row>
    <row r="11" spans="1:93" ht="18" customHeight="1" x14ac:dyDescent="0.3">
      <c r="A11" s="794"/>
      <c r="B11" s="827" t="s">
        <v>462</v>
      </c>
      <c r="C11" s="828"/>
      <c r="D11" s="828"/>
      <c r="E11" s="828"/>
      <c r="F11" s="828"/>
      <c r="G11" s="828"/>
      <c r="H11" s="828"/>
      <c r="I11" s="828"/>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828"/>
      <c r="AJ11" s="828"/>
      <c r="AK11" s="828"/>
      <c r="AL11" s="828"/>
      <c r="AM11" s="828"/>
      <c r="AN11" s="828"/>
      <c r="AO11" s="828"/>
      <c r="AP11" s="828"/>
      <c r="AQ11" s="828"/>
      <c r="AR11" s="828"/>
      <c r="AS11" s="828"/>
      <c r="AT11" s="828"/>
      <c r="AU11" s="828"/>
      <c r="AV11" s="828"/>
      <c r="AW11" s="828"/>
      <c r="AX11" s="828"/>
      <c r="AY11" s="828"/>
      <c r="AZ11" s="828"/>
      <c r="BA11" s="828"/>
      <c r="BB11" s="828"/>
      <c r="BC11" s="828"/>
      <c r="BD11" s="828"/>
      <c r="BE11" s="828"/>
      <c r="BF11" s="828"/>
      <c r="BG11" s="828"/>
      <c r="BH11" s="828"/>
      <c r="BI11" s="828"/>
      <c r="BJ11" s="828"/>
      <c r="BK11" s="828"/>
      <c r="BL11" s="828"/>
      <c r="BM11" s="828"/>
      <c r="BN11" s="828"/>
      <c r="BO11" s="828"/>
      <c r="BP11" s="828"/>
      <c r="BQ11" s="828"/>
      <c r="BR11" s="828"/>
      <c r="BS11" s="828"/>
      <c r="BT11" s="828"/>
      <c r="BU11" s="828"/>
      <c r="BV11" s="828"/>
      <c r="BW11" s="828"/>
      <c r="BX11" s="828"/>
      <c r="BY11" s="828"/>
      <c r="BZ11" s="828"/>
      <c r="CA11" s="828"/>
      <c r="CB11" s="828"/>
      <c r="CC11" s="828"/>
      <c r="CD11" s="828"/>
      <c r="CE11" s="828"/>
      <c r="CF11" s="828"/>
      <c r="CG11" s="828"/>
      <c r="CH11" s="828"/>
      <c r="CI11" s="828"/>
      <c r="CJ11" s="828"/>
      <c r="CK11" s="828"/>
      <c r="CL11" s="828"/>
      <c r="CM11" s="828"/>
      <c r="CN11" s="828"/>
      <c r="CO11" s="829"/>
    </row>
    <row r="12" spans="1:93" ht="18" customHeight="1" x14ac:dyDescent="0.3">
      <c r="A12" s="794"/>
      <c r="B12" s="142"/>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830" t="s">
        <v>463</v>
      </c>
      <c r="BM12" s="830"/>
      <c r="BN12" s="830"/>
      <c r="BO12" s="831"/>
      <c r="BP12" s="831"/>
      <c r="BQ12" s="831"/>
      <c r="BR12" s="831"/>
      <c r="BS12" s="831"/>
      <c r="BT12" s="831"/>
      <c r="BU12" s="831"/>
      <c r="BV12" s="831"/>
      <c r="BW12" s="831"/>
      <c r="BX12" s="831"/>
      <c r="BY12" s="831"/>
      <c r="BZ12" s="831"/>
      <c r="CA12" s="831"/>
      <c r="CB12" s="831"/>
      <c r="CC12" s="831"/>
      <c r="CD12" s="831"/>
      <c r="CE12" s="831"/>
      <c r="CF12" s="831"/>
      <c r="CG12" s="831"/>
      <c r="CH12" s="831"/>
      <c r="CI12" s="831"/>
      <c r="CJ12" s="831"/>
      <c r="CK12" s="831"/>
      <c r="CL12" s="831"/>
      <c r="CM12" s="831"/>
      <c r="CN12" s="831"/>
      <c r="CO12" s="832"/>
    </row>
    <row r="13" spans="1:93" ht="18" customHeight="1" x14ac:dyDescent="0.3">
      <c r="A13" s="794"/>
      <c r="B13" s="144"/>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50"/>
      <c r="AT13" s="151"/>
      <c r="AU13" s="151"/>
      <c r="AV13" s="151"/>
      <c r="AW13" s="151"/>
      <c r="AX13" s="151"/>
      <c r="AY13" s="151"/>
      <c r="AZ13" s="809" t="s">
        <v>500</v>
      </c>
      <c r="BA13" s="809"/>
      <c r="BB13" s="809"/>
      <c r="BC13" s="809"/>
      <c r="BD13" s="809"/>
      <c r="BE13" s="809"/>
      <c r="BF13" s="809"/>
      <c r="BG13" s="809"/>
      <c r="BH13" s="809"/>
      <c r="BI13" s="809"/>
      <c r="BJ13" s="809"/>
      <c r="BK13" s="810"/>
      <c r="BL13" s="811"/>
      <c r="BM13" s="811"/>
      <c r="BN13" s="811"/>
      <c r="BO13" s="811"/>
      <c r="BP13" s="811"/>
      <c r="BQ13" s="811"/>
      <c r="BR13" s="811"/>
      <c r="BS13" s="811"/>
      <c r="BT13" s="811"/>
      <c r="BU13" s="811"/>
      <c r="BV13" s="811"/>
      <c r="BW13" s="811"/>
      <c r="BX13" s="811"/>
      <c r="BY13" s="811"/>
      <c r="BZ13" s="811"/>
      <c r="CA13" s="811"/>
      <c r="CB13" s="811"/>
      <c r="CC13" s="811"/>
      <c r="CD13" s="811"/>
      <c r="CE13" s="811"/>
      <c r="CF13" s="811"/>
      <c r="CG13" s="811"/>
      <c r="CH13" s="811"/>
      <c r="CI13" s="811"/>
      <c r="CJ13" s="811"/>
      <c r="CK13" s="811"/>
      <c r="CL13" s="811"/>
      <c r="CM13" s="811"/>
      <c r="CN13" s="811"/>
      <c r="CO13" s="812"/>
    </row>
    <row r="14" spans="1:93" ht="18" customHeight="1" x14ac:dyDescent="0.3">
      <c r="A14" s="794"/>
      <c r="B14" s="813" t="s">
        <v>464</v>
      </c>
      <c r="C14" s="813"/>
      <c r="D14" s="813"/>
      <c r="E14" s="813"/>
      <c r="F14" s="813"/>
      <c r="G14" s="813"/>
      <c r="H14" s="813"/>
      <c r="I14" s="813"/>
      <c r="J14" s="813"/>
      <c r="K14" s="813"/>
      <c r="L14" s="813"/>
      <c r="M14" s="813"/>
      <c r="N14" s="813"/>
      <c r="O14" s="813"/>
      <c r="P14" s="813"/>
      <c r="Q14" s="813"/>
      <c r="R14" s="813"/>
      <c r="S14" s="813"/>
      <c r="T14" s="813"/>
      <c r="U14" s="813"/>
      <c r="V14" s="814" t="s">
        <v>465</v>
      </c>
      <c r="W14" s="814"/>
      <c r="X14" s="814"/>
      <c r="Y14" s="814"/>
      <c r="Z14" s="814" t="s">
        <v>466</v>
      </c>
      <c r="AA14" s="814"/>
      <c r="AB14" s="814"/>
      <c r="AC14" s="814" t="s">
        <v>467</v>
      </c>
      <c r="AD14" s="814"/>
      <c r="AE14" s="814"/>
      <c r="AF14" s="814"/>
      <c r="AG14" s="814"/>
      <c r="AH14" s="814"/>
      <c r="AI14" s="814" t="s">
        <v>468</v>
      </c>
      <c r="AJ14" s="814"/>
      <c r="AK14" s="814"/>
      <c r="AL14" s="814"/>
      <c r="AM14" s="814"/>
      <c r="AN14" s="814"/>
      <c r="AO14" s="814" t="s">
        <v>469</v>
      </c>
      <c r="AP14" s="814"/>
      <c r="AQ14" s="814"/>
      <c r="AR14" s="814"/>
      <c r="AS14" s="814"/>
      <c r="AT14" s="814" t="s">
        <v>470</v>
      </c>
      <c r="AU14" s="814"/>
      <c r="AV14" s="814"/>
      <c r="AW14" s="814"/>
      <c r="AX14" s="814"/>
      <c r="AY14" s="814" t="s">
        <v>471</v>
      </c>
      <c r="AZ14" s="814"/>
      <c r="BA14" s="814"/>
      <c r="BB14" s="814"/>
      <c r="BC14" s="814"/>
      <c r="BD14" s="814" t="s">
        <v>472</v>
      </c>
      <c r="BE14" s="814"/>
      <c r="BF14" s="814"/>
      <c r="BG14" s="814" t="s">
        <v>473</v>
      </c>
      <c r="BH14" s="814"/>
      <c r="BI14" s="814"/>
      <c r="BJ14" s="813" t="s">
        <v>474</v>
      </c>
      <c r="BK14" s="813"/>
      <c r="BL14" s="813"/>
      <c r="BM14" s="813"/>
      <c r="BN14" s="813"/>
      <c r="BO14" s="798" t="s">
        <v>475</v>
      </c>
      <c r="BP14" s="798"/>
      <c r="BQ14" s="798" t="s">
        <v>476</v>
      </c>
      <c r="BR14" s="798"/>
      <c r="BS14" s="813" t="s">
        <v>477</v>
      </c>
      <c r="BT14" s="813"/>
      <c r="BU14" s="813"/>
      <c r="BV14" s="813"/>
      <c r="BW14" s="813"/>
      <c r="BX14" s="813" t="s">
        <v>478</v>
      </c>
      <c r="BY14" s="813"/>
      <c r="BZ14" s="813"/>
      <c r="CA14" s="813"/>
      <c r="CB14" s="813"/>
      <c r="CC14" s="813"/>
      <c r="CD14" s="813" t="s">
        <v>479</v>
      </c>
      <c r="CE14" s="813"/>
      <c r="CF14" s="813"/>
      <c r="CG14" s="813"/>
      <c r="CH14" s="813"/>
      <c r="CI14" s="813"/>
      <c r="CJ14" s="813" t="s">
        <v>480</v>
      </c>
      <c r="CK14" s="813"/>
      <c r="CL14" s="813"/>
      <c r="CM14" s="813"/>
      <c r="CN14" s="813"/>
      <c r="CO14" s="813"/>
    </row>
    <row r="15" spans="1:93" ht="19.5" customHeight="1" x14ac:dyDescent="0.3">
      <c r="A15" s="146">
        <v>1</v>
      </c>
      <c r="B15" s="835" t="s">
        <v>501</v>
      </c>
      <c r="C15" s="836"/>
      <c r="D15" s="836"/>
      <c r="E15" s="836"/>
      <c r="F15" s="836"/>
      <c r="G15" s="836"/>
      <c r="H15" s="836"/>
      <c r="I15" s="836"/>
      <c r="J15" s="836"/>
      <c r="K15" s="836"/>
      <c r="L15" s="836"/>
      <c r="M15" s="836"/>
      <c r="N15" s="836"/>
      <c r="O15" s="836"/>
      <c r="P15" s="836"/>
      <c r="Q15" s="836"/>
      <c r="R15" s="836"/>
      <c r="S15" s="836"/>
      <c r="T15" s="836"/>
      <c r="U15" s="837"/>
      <c r="V15" s="838"/>
      <c r="W15" s="838"/>
      <c r="X15" s="838"/>
      <c r="Y15" s="838"/>
      <c r="Z15" s="839"/>
      <c r="AA15" s="839"/>
      <c r="AB15" s="839"/>
      <c r="AC15" s="840"/>
      <c r="AD15" s="840"/>
      <c r="AE15" s="840"/>
      <c r="AF15" s="840"/>
      <c r="AG15" s="840"/>
      <c r="AH15" s="840"/>
      <c r="AI15" s="840"/>
      <c r="AJ15" s="840"/>
      <c r="AK15" s="840"/>
      <c r="AL15" s="840"/>
      <c r="AM15" s="840"/>
      <c r="AN15" s="840"/>
      <c r="AO15" s="840"/>
      <c r="AP15" s="840"/>
      <c r="AQ15" s="840"/>
      <c r="AR15" s="840"/>
      <c r="AS15" s="840"/>
      <c r="AT15" s="840"/>
      <c r="AU15" s="840"/>
      <c r="AV15" s="840"/>
      <c r="AW15" s="840"/>
      <c r="AX15" s="840"/>
      <c r="AY15" s="840"/>
      <c r="AZ15" s="840"/>
      <c r="BA15" s="840"/>
      <c r="BB15" s="840"/>
      <c r="BC15" s="840"/>
      <c r="BD15" s="840"/>
      <c r="BE15" s="840"/>
      <c r="BF15" s="840"/>
      <c r="BG15" s="840"/>
      <c r="BH15" s="840"/>
      <c r="BI15" s="840"/>
      <c r="BJ15" s="806"/>
      <c r="BK15" s="807"/>
      <c r="BL15" s="807"/>
      <c r="BM15" s="807"/>
      <c r="BN15" s="808"/>
      <c r="BO15" s="850"/>
      <c r="BP15" s="810"/>
      <c r="BQ15" s="850"/>
      <c r="BR15" s="810"/>
      <c r="BS15" s="841"/>
      <c r="BT15" s="842"/>
      <c r="BU15" s="842"/>
      <c r="BV15" s="842"/>
      <c r="BW15" s="843"/>
      <c r="BX15" s="844">
        <f t="shared" ref="BX15" si="0">BQ15*BS15</f>
        <v>0</v>
      </c>
      <c r="BY15" s="845"/>
      <c r="BZ15" s="845"/>
      <c r="CA15" s="845"/>
      <c r="CB15" s="845"/>
      <c r="CC15" s="846"/>
      <c r="CD15" s="841">
        <v>0</v>
      </c>
      <c r="CE15" s="842"/>
      <c r="CF15" s="842"/>
      <c r="CG15" s="842"/>
      <c r="CH15" s="842"/>
      <c r="CI15" s="843"/>
      <c r="CJ15" s="844">
        <f>BX15+CD15</f>
        <v>0</v>
      </c>
      <c r="CK15" s="845"/>
      <c r="CL15" s="845"/>
      <c r="CM15" s="845"/>
      <c r="CN15" s="845"/>
      <c r="CO15" s="846"/>
    </row>
    <row r="16" spans="1:93" ht="19.5" customHeight="1" x14ac:dyDescent="0.3">
      <c r="A16" s="146">
        <v>2</v>
      </c>
      <c r="B16" s="847" t="s">
        <v>497</v>
      </c>
      <c r="C16" s="848"/>
      <c r="D16" s="848"/>
      <c r="E16" s="848"/>
      <c r="F16" s="848"/>
      <c r="G16" s="848"/>
      <c r="H16" s="848"/>
      <c r="I16" s="848"/>
      <c r="J16" s="848"/>
      <c r="K16" s="848"/>
      <c r="L16" s="848"/>
      <c r="M16" s="848"/>
      <c r="N16" s="848"/>
      <c r="O16" s="848"/>
      <c r="P16" s="848"/>
      <c r="Q16" s="848"/>
      <c r="R16" s="848"/>
      <c r="S16" s="848"/>
      <c r="T16" s="848"/>
      <c r="U16" s="849"/>
      <c r="V16" s="840">
        <v>547400</v>
      </c>
      <c r="W16" s="840"/>
      <c r="X16" s="840"/>
      <c r="Y16" s="840"/>
      <c r="Z16" s="839">
        <v>19302</v>
      </c>
      <c r="AA16" s="839"/>
      <c r="AB16" s="839"/>
      <c r="AC16" s="840">
        <v>600500505</v>
      </c>
      <c r="AD16" s="840"/>
      <c r="AE16" s="840"/>
      <c r="AF16" s="840"/>
      <c r="AG16" s="840"/>
      <c r="AH16" s="840"/>
      <c r="AI16" s="840"/>
      <c r="AJ16" s="840"/>
      <c r="AK16" s="840"/>
      <c r="AL16" s="840"/>
      <c r="AM16" s="840"/>
      <c r="AN16" s="840"/>
      <c r="AO16" s="840">
        <v>601314</v>
      </c>
      <c r="AP16" s="840"/>
      <c r="AQ16" s="840"/>
      <c r="AR16" s="840"/>
      <c r="AS16" s="840"/>
      <c r="AT16" s="840"/>
      <c r="AU16" s="840"/>
      <c r="AV16" s="840"/>
      <c r="AW16" s="840"/>
      <c r="AX16" s="840"/>
      <c r="AY16" s="840"/>
      <c r="AZ16" s="840"/>
      <c r="BA16" s="840"/>
      <c r="BB16" s="840"/>
      <c r="BC16" s="840"/>
      <c r="BD16" s="840">
        <v>126</v>
      </c>
      <c r="BE16" s="840"/>
      <c r="BF16" s="840"/>
      <c r="BG16" s="840" t="s">
        <v>481</v>
      </c>
      <c r="BH16" s="840"/>
      <c r="BI16" s="840"/>
      <c r="BJ16" s="806"/>
      <c r="BK16" s="807"/>
      <c r="BL16" s="807"/>
      <c r="BM16" s="807"/>
      <c r="BN16" s="808"/>
      <c r="BO16" s="850"/>
      <c r="BP16" s="810"/>
      <c r="BQ16" s="850">
        <v>1</v>
      </c>
      <c r="BR16" s="810"/>
      <c r="BS16" s="841">
        <v>50000</v>
      </c>
      <c r="BT16" s="842"/>
      <c r="BU16" s="842"/>
      <c r="BV16" s="842"/>
      <c r="BW16" s="843"/>
      <c r="BX16" s="844">
        <f>BQ16*BS16</f>
        <v>50000</v>
      </c>
      <c r="BY16" s="845"/>
      <c r="BZ16" s="845"/>
      <c r="CA16" s="845"/>
      <c r="CB16" s="845"/>
      <c r="CC16" s="846"/>
      <c r="CD16" s="841">
        <v>0</v>
      </c>
      <c r="CE16" s="842"/>
      <c r="CF16" s="842"/>
      <c r="CG16" s="842"/>
      <c r="CH16" s="842"/>
      <c r="CI16" s="843"/>
      <c r="CJ16" s="844">
        <f>BX16+CD16</f>
        <v>50000</v>
      </c>
      <c r="CK16" s="845"/>
      <c r="CL16" s="845"/>
      <c r="CM16" s="845"/>
      <c r="CN16" s="845"/>
      <c r="CO16" s="846"/>
    </row>
    <row r="17" spans="1:98" ht="19.5" customHeight="1" x14ac:dyDescent="0.3">
      <c r="A17" s="146">
        <v>3</v>
      </c>
      <c r="B17" s="847" t="s">
        <v>498</v>
      </c>
      <c r="C17" s="848"/>
      <c r="D17" s="848"/>
      <c r="E17" s="848"/>
      <c r="F17" s="848"/>
      <c r="G17" s="848"/>
      <c r="H17" s="848"/>
      <c r="I17" s="848"/>
      <c r="J17" s="848"/>
      <c r="K17" s="848"/>
      <c r="L17" s="848"/>
      <c r="M17" s="848"/>
      <c r="N17" s="848"/>
      <c r="O17" s="848"/>
      <c r="P17" s="848"/>
      <c r="Q17" s="848"/>
      <c r="R17" s="848"/>
      <c r="S17" s="848"/>
      <c r="T17" s="848"/>
      <c r="U17" s="849"/>
      <c r="V17" s="838"/>
      <c r="W17" s="838"/>
      <c r="X17" s="838"/>
      <c r="Y17" s="838"/>
      <c r="Z17" s="839"/>
      <c r="AA17" s="839"/>
      <c r="AB17" s="839"/>
      <c r="AC17" s="840"/>
      <c r="AD17" s="840"/>
      <c r="AE17" s="840"/>
      <c r="AF17" s="840"/>
      <c r="AG17" s="840"/>
      <c r="AH17" s="840"/>
      <c r="AI17" s="840"/>
      <c r="AJ17" s="840"/>
      <c r="AK17" s="840"/>
      <c r="AL17" s="840"/>
      <c r="AM17" s="840"/>
      <c r="AN17" s="840"/>
      <c r="AO17" s="840"/>
      <c r="AP17" s="840"/>
      <c r="AQ17" s="840"/>
      <c r="AR17" s="840"/>
      <c r="AS17" s="840"/>
      <c r="AT17" s="840"/>
      <c r="AU17" s="840"/>
      <c r="AV17" s="840"/>
      <c r="AW17" s="840"/>
      <c r="AX17" s="840"/>
      <c r="AY17" s="840"/>
      <c r="AZ17" s="840"/>
      <c r="BA17" s="840"/>
      <c r="BB17" s="840"/>
      <c r="BC17" s="840"/>
      <c r="BD17" s="840"/>
      <c r="BE17" s="840"/>
      <c r="BF17" s="840"/>
      <c r="BG17" s="840"/>
      <c r="BH17" s="840"/>
      <c r="BI17" s="840"/>
      <c r="BJ17" s="806"/>
      <c r="BK17" s="807"/>
      <c r="BL17" s="807"/>
      <c r="BM17" s="807"/>
      <c r="BN17" s="808"/>
      <c r="BO17" s="850"/>
      <c r="BP17" s="810"/>
      <c r="BQ17" s="850"/>
      <c r="BR17" s="810"/>
      <c r="BS17" s="841"/>
      <c r="BT17" s="842"/>
      <c r="BU17" s="842"/>
      <c r="BV17" s="842"/>
      <c r="BW17" s="843"/>
      <c r="BX17" s="844">
        <f t="shared" ref="BX17:BX34" si="1">BQ17*BS17</f>
        <v>0</v>
      </c>
      <c r="BY17" s="845"/>
      <c r="BZ17" s="845"/>
      <c r="CA17" s="845"/>
      <c r="CB17" s="845"/>
      <c r="CC17" s="846"/>
      <c r="CD17" s="841">
        <v>0</v>
      </c>
      <c r="CE17" s="842"/>
      <c r="CF17" s="842"/>
      <c r="CG17" s="842"/>
      <c r="CH17" s="842"/>
      <c r="CI17" s="843"/>
      <c r="CJ17" s="844">
        <f t="shared" ref="CJ17:CJ34" si="2">BX17+CD17</f>
        <v>0</v>
      </c>
      <c r="CK17" s="845"/>
      <c r="CL17" s="845"/>
      <c r="CM17" s="845"/>
      <c r="CN17" s="845"/>
      <c r="CO17" s="846"/>
    </row>
    <row r="18" spans="1:98" ht="19.5" customHeight="1" x14ac:dyDescent="0.3">
      <c r="A18" s="146">
        <v>4</v>
      </c>
      <c r="B18" s="847" t="s">
        <v>499</v>
      </c>
      <c r="C18" s="848"/>
      <c r="D18" s="848"/>
      <c r="E18" s="848"/>
      <c r="F18" s="848"/>
      <c r="G18" s="848"/>
      <c r="H18" s="848"/>
      <c r="I18" s="848"/>
      <c r="J18" s="848"/>
      <c r="K18" s="848"/>
      <c r="L18" s="848"/>
      <c r="M18" s="848"/>
      <c r="N18" s="848"/>
      <c r="O18" s="848"/>
      <c r="P18" s="848"/>
      <c r="Q18" s="848"/>
      <c r="R18" s="848"/>
      <c r="S18" s="848"/>
      <c r="T18" s="848"/>
      <c r="U18" s="849"/>
      <c r="V18" s="838"/>
      <c r="W18" s="838"/>
      <c r="X18" s="838"/>
      <c r="Y18" s="838"/>
      <c r="Z18" s="839"/>
      <c r="AA18" s="839"/>
      <c r="AB18" s="839"/>
      <c r="AC18" s="840"/>
      <c r="AD18" s="840"/>
      <c r="AE18" s="840"/>
      <c r="AF18" s="840"/>
      <c r="AG18" s="840"/>
      <c r="AH18" s="840"/>
      <c r="AI18" s="840"/>
      <c r="AJ18" s="840"/>
      <c r="AK18" s="840"/>
      <c r="AL18" s="840"/>
      <c r="AM18" s="840"/>
      <c r="AN18" s="840"/>
      <c r="AO18" s="840"/>
      <c r="AP18" s="840"/>
      <c r="AQ18" s="840"/>
      <c r="AR18" s="840"/>
      <c r="AS18" s="840"/>
      <c r="AT18" s="840"/>
      <c r="AU18" s="840"/>
      <c r="AV18" s="840"/>
      <c r="AW18" s="840"/>
      <c r="AX18" s="840"/>
      <c r="AY18" s="840"/>
      <c r="AZ18" s="840"/>
      <c r="BA18" s="840"/>
      <c r="BB18" s="840"/>
      <c r="BC18" s="840"/>
      <c r="BD18" s="840"/>
      <c r="BE18" s="840"/>
      <c r="BF18" s="840"/>
      <c r="BG18" s="840"/>
      <c r="BH18" s="840"/>
      <c r="BI18" s="840"/>
      <c r="BJ18" s="806"/>
      <c r="BK18" s="807"/>
      <c r="BL18" s="807"/>
      <c r="BM18" s="807"/>
      <c r="BN18" s="808"/>
      <c r="BO18" s="850"/>
      <c r="BP18" s="810"/>
      <c r="BQ18" s="850"/>
      <c r="BR18" s="810"/>
      <c r="BS18" s="841"/>
      <c r="BT18" s="842"/>
      <c r="BU18" s="842"/>
      <c r="BV18" s="842"/>
      <c r="BW18" s="843"/>
      <c r="BX18" s="844">
        <f t="shared" si="1"/>
        <v>0</v>
      </c>
      <c r="BY18" s="845"/>
      <c r="BZ18" s="845"/>
      <c r="CA18" s="845"/>
      <c r="CB18" s="845"/>
      <c r="CC18" s="846"/>
      <c r="CD18" s="841">
        <v>0</v>
      </c>
      <c r="CE18" s="842"/>
      <c r="CF18" s="842"/>
      <c r="CG18" s="842"/>
      <c r="CH18" s="842"/>
      <c r="CI18" s="843"/>
      <c r="CJ18" s="844">
        <f t="shared" si="2"/>
        <v>0</v>
      </c>
      <c r="CK18" s="845"/>
      <c r="CL18" s="845"/>
      <c r="CM18" s="845"/>
      <c r="CN18" s="845"/>
      <c r="CO18" s="846"/>
      <c r="CT18" s="147"/>
    </row>
    <row r="19" spans="1:98" ht="19.5" customHeight="1" x14ac:dyDescent="0.3">
      <c r="A19" s="146">
        <v>5</v>
      </c>
      <c r="B19" s="847"/>
      <c r="C19" s="848"/>
      <c r="D19" s="848"/>
      <c r="E19" s="848"/>
      <c r="F19" s="848"/>
      <c r="G19" s="848"/>
      <c r="H19" s="848"/>
      <c r="I19" s="848"/>
      <c r="J19" s="848"/>
      <c r="K19" s="848"/>
      <c r="L19" s="848"/>
      <c r="M19" s="848"/>
      <c r="N19" s="848"/>
      <c r="O19" s="848"/>
      <c r="P19" s="848"/>
      <c r="Q19" s="848"/>
      <c r="R19" s="848"/>
      <c r="S19" s="848"/>
      <c r="T19" s="848"/>
      <c r="U19" s="849"/>
      <c r="V19" s="838"/>
      <c r="W19" s="838"/>
      <c r="X19" s="838"/>
      <c r="Y19" s="838"/>
      <c r="Z19" s="839"/>
      <c r="AA19" s="839"/>
      <c r="AB19" s="839"/>
      <c r="AC19" s="840"/>
      <c r="AD19" s="840"/>
      <c r="AE19" s="840"/>
      <c r="AF19" s="840"/>
      <c r="AG19" s="840"/>
      <c r="AH19" s="840"/>
      <c r="AI19" s="840"/>
      <c r="AJ19" s="840"/>
      <c r="AK19" s="840"/>
      <c r="AL19" s="840"/>
      <c r="AM19" s="840"/>
      <c r="AN19" s="840"/>
      <c r="AO19" s="840"/>
      <c r="AP19" s="840"/>
      <c r="AQ19" s="840"/>
      <c r="AR19" s="840"/>
      <c r="AS19" s="840"/>
      <c r="AT19" s="840"/>
      <c r="AU19" s="840"/>
      <c r="AV19" s="840"/>
      <c r="AW19" s="840"/>
      <c r="AX19" s="840"/>
      <c r="AY19" s="840"/>
      <c r="AZ19" s="840"/>
      <c r="BA19" s="840"/>
      <c r="BB19" s="840"/>
      <c r="BC19" s="840"/>
      <c r="BD19" s="840"/>
      <c r="BE19" s="840"/>
      <c r="BF19" s="840"/>
      <c r="BG19" s="840"/>
      <c r="BH19" s="840"/>
      <c r="BI19" s="840"/>
      <c r="BJ19" s="806"/>
      <c r="BK19" s="807"/>
      <c r="BL19" s="807"/>
      <c r="BM19" s="807"/>
      <c r="BN19" s="808"/>
      <c r="BO19" s="850"/>
      <c r="BP19" s="810"/>
      <c r="BQ19" s="850"/>
      <c r="BR19" s="810"/>
      <c r="BS19" s="841"/>
      <c r="BT19" s="842"/>
      <c r="BU19" s="842"/>
      <c r="BV19" s="842"/>
      <c r="BW19" s="843"/>
      <c r="BX19" s="844">
        <f t="shared" si="1"/>
        <v>0</v>
      </c>
      <c r="BY19" s="845"/>
      <c r="BZ19" s="845"/>
      <c r="CA19" s="845"/>
      <c r="CB19" s="845"/>
      <c r="CC19" s="846"/>
      <c r="CD19" s="841">
        <v>0</v>
      </c>
      <c r="CE19" s="842"/>
      <c r="CF19" s="842"/>
      <c r="CG19" s="842"/>
      <c r="CH19" s="842"/>
      <c r="CI19" s="843"/>
      <c r="CJ19" s="844">
        <f t="shared" si="2"/>
        <v>0</v>
      </c>
      <c r="CK19" s="845"/>
      <c r="CL19" s="845"/>
      <c r="CM19" s="845"/>
      <c r="CN19" s="845"/>
      <c r="CO19" s="846"/>
    </row>
    <row r="20" spans="1:98" ht="19.5" customHeight="1" x14ac:dyDescent="0.3">
      <c r="A20" s="146">
        <v>6</v>
      </c>
      <c r="B20" s="847"/>
      <c r="C20" s="848"/>
      <c r="D20" s="848"/>
      <c r="E20" s="848"/>
      <c r="F20" s="848"/>
      <c r="G20" s="848"/>
      <c r="H20" s="848"/>
      <c r="I20" s="848"/>
      <c r="J20" s="848"/>
      <c r="K20" s="848"/>
      <c r="L20" s="848"/>
      <c r="M20" s="848"/>
      <c r="N20" s="848"/>
      <c r="O20" s="848"/>
      <c r="P20" s="848"/>
      <c r="Q20" s="848"/>
      <c r="R20" s="848"/>
      <c r="S20" s="848"/>
      <c r="T20" s="848"/>
      <c r="U20" s="849"/>
      <c r="V20" s="838"/>
      <c r="W20" s="838"/>
      <c r="X20" s="838"/>
      <c r="Y20" s="838"/>
      <c r="Z20" s="839"/>
      <c r="AA20" s="839"/>
      <c r="AB20" s="839"/>
      <c r="AC20" s="840"/>
      <c r="AD20" s="840"/>
      <c r="AE20" s="840"/>
      <c r="AF20" s="840"/>
      <c r="AG20" s="840"/>
      <c r="AH20" s="840"/>
      <c r="AI20" s="840"/>
      <c r="AJ20" s="840"/>
      <c r="AK20" s="840"/>
      <c r="AL20" s="840"/>
      <c r="AM20" s="840"/>
      <c r="AN20" s="840"/>
      <c r="AO20" s="840"/>
      <c r="AP20" s="840"/>
      <c r="AQ20" s="840"/>
      <c r="AR20" s="840"/>
      <c r="AS20" s="840"/>
      <c r="AT20" s="840"/>
      <c r="AU20" s="840"/>
      <c r="AV20" s="840"/>
      <c r="AW20" s="840"/>
      <c r="AX20" s="840"/>
      <c r="AY20" s="840"/>
      <c r="AZ20" s="840"/>
      <c r="BA20" s="840"/>
      <c r="BB20" s="840"/>
      <c r="BC20" s="840"/>
      <c r="BD20" s="840"/>
      <c r="BE20" s="840"/>
      <c r="BF20" s="840"/>
      <c r="BG20" s="840"/>
      <c r="BH20" s="840"/>
      <c r="BI20" s="840"/>
      <c r="BJ20" s="806"/>
      <c r="BK20" s="807"/>
      <c r="BL20" s="807"/>
      <c r="BM20" s="807"/>
      <c r="BN20" s="808"/>
      <c r="BO20" s="850"/>
      <c r="BP20" s="810"/>
      <c r="BQ20" s="850"/>
      <c r="BR20" s="810"/>
      <c r="BS20" s="841"/>
      <c r="BT20" s="842"/>
      <c r="BU20" s="842"/>
      <c r="BV20" s="842"/>
      <c r="BW20" s="843"/>
      <c r="BX20" s="844">
        <f t="shared" si="1"/>
        <v>0</v>
      </c>
      <c r="BY20" s="845"/>
      <c r="BZ20" s="845"/>
      <c r="CA20" s="845"/>
      <c r="CB20" s="845"/>
      <c r="CC20" s="846"/>
      <c r="CD20" s="841">
        <v>0</v>
      </c>
      <c r="CE20" s="842"/>
      <c r="CF20" s="842"/>
      <c r="CG20" s="842"/>
      <c r="CH20" s="842"/>
      <c r="CI20" s="843"/>
      <c r="CJ20" s="844">
        <f t="shared" si="2"/>
        <v>0</v>
      </c>
      <c r="CK20" s="845"/>
      <c r="CL20" s="845"/>
      <c r="CM20" s="845"/>
      <c r="CN20" s="845"/>
      <c r="CO20" s="846"/>
    </row>
    <row r="21" spans="1:98" ht="19.5" customHeight="1" x14ac:dyDescent="0.3">
      <c r="A21" s="146">
        <v>7</v>
      </c>
      <c r="B21" s="847"/>
      <c r="C21" s="848"/>
      <c r="D21" s="848"/>
      <c r="E21" s="848"/>
      <c r="F21" s="848"/>
      <c r="G21" s="848"/>
      <c r="H21" s="848"/>
      <c r="I21" s="848"/>
      <c r="J21" s="848"/>
      <c r="K21" s="848"/>
      <c r="L21" s="848"/>
      <c r="M21" s="848"/>
      <c r="N21" s="848"/>
      <c r="O21" s="848"/>
      <c r="P21" s="848"/>
      <c r="Q21" s="848"/>
      <c r="R21" s="848"/>
      <c r="S21" s="848"/>
      <c r="T21" s="848"/>
      <c r="U21" s="849"/>
      <c r="V21" s="838"/>
      <c r="W21" s="838"/>
      <c r="X21" s="838"/>
      <c r="Y21" s="838"/>
      <c r="Z21" s="839"/>
      <c r="AA21" s="839"/>
      <c r="AB21" s="839"/>
      <c r="AC21" s="840"/>
      <c r="AD21" s="840"/>
      <c r="AE21" s="840"/>
      <c r="AF21" s="840"/>
      <c r="AG21" s="840"/>
      <c r="AH21" s="840"/>
      <c r="AI21" s="840"/>
      <c r="AJ21" s="840"/>
      <c r="AK21" s="840"/>
      <c r="AL21" s="840"/>
      <c r="AM21" s="840"/>
      <c r="AN21" s="840"/>
      <c r="AO21" s="840"/>
      <c r="AP21" s="840"/>
      <c r="AQ21" s="840"/>
      <c r="AR21" s="840"/>
      <c r="AS21" s="840"/>
      <c r="AT21" s="840"/>
      <c r="AU21" s="840"/>
      <c r="AV21" s="840"/>
      <c r="AW21" s="840"/>
      <c r="AX21" s="840"/>
      <c r="AY21" s="840"/>
      <c r="AZ21" s="840"/>
      <c r="BA21" s="840"/>
      <c r="BB21" s="840"/>
      <c r="BC21" s="840"/>
      <c r="BD21" s="840"/>
      <c r="BE21" s="840"/>
      <c r="BF21" s="840"/>
      <c r="BG21" s="840"/>
      <c r="BH21" s="840"/>
      <c r="BI21" s="840"/>
      <c r="BJ21" s="851"/>
      <c r="BK21" s="852"/>
      <c r="BL21" s="852"/>
      <c r="BM21" s="852"/>
      <c r="BN21" s="853"/>
      <c r="BO21" s="850"/>
      <c r="BP21" s="810"/>
      <c r="BQ21" s="850"/>
      <c r="BR21" s="810"/>
      <c r="BS21" s="841"/>
      <c r="BT21" s="842"/>
      <c r="BU21" s="842"/>
      <c r="BV21" s="842"/>
      <c r="BW21" s="843"/>
      <c r="BX21" s="844">
        <f t="shared" si="1"/>
        <v>0</v>
      </c>
      <c r="BY21" s="845"/>
      <c r="BZ21" s="845"/>
      <c r="CA21" s="845"/>
      <c r="CB21" s="845"/>
      <c r="CC21" s="846"/>
      <c r="CD21" s="841">
        <v>0</v>
      </c>
      <c r="CE21" s="842"/>
      <c r="CF21" s="842"/>
      <c r="CG21" s="842"/>
      <c r="CH21" s="842"/>
      <c r="CI21" s="843"/>
      <c r="CJ21" s="844">
        <f t="shared" si="2"/>
        <v>0</v>
      </c>
      <c r="CK21" s="845"/>
      <c r="CL21" s="845"/>
      <c r="CM21" s="845"/>
      <c r="CN21" s="845"/>
      <c r="CO21" s="846"/>
    </row>
    <row r="22" spans="1:98" ht="19.5" customHeight="1" x14ac:dyDescent="0.3">
      <c r="A22" s="146">
        <v>8</v>
      </c>
      <c r="B22" s="847"/>
      <c r="C22" s="848"/>
      <c r="D22" s="848"/>
      <c r="E22" s="848"/>
      <c r="F22" s="848"/>
      <c r="G22" s="848"/>
      <c r="H22" s="848"/>
      <c r="I22" s="848"/>
      <c r="J22" s="848"/>
      <c r="K22" s="848"/>
      <c r="L22" s="848"/>
      <c r="M22" s="848"/>
      <c r="N22" s="848"/>
      <c r="O22" s="848"/>
      <c r="P22" s="848"/>
      <c r="Q22" s="848"/>
      <c r="R22" s="848"/>
      <c r="S22" s="848"/>
      <c r="T22" s="848"/>
      <c r="U22" s="849"/>
      <c r="V22" s="838"/>
      <c r="W22" s="838"/>
      <c r="X22" s="838"/>
      <c r="Y22" s="838"/>
      <c r="Z22" s="839"/>
      <c r="AA22" s="839"/>
      <c r="AB22" s="839"/>
      <c r="AC22" s="840"/>
      <c r="AD22" s="840"/>
      <c r="AE22" s="840"/>
      <c r="AF22" s="840"/>
      <c r="AG22" s="840"/>
      <c r="AH22" s="840"/>
      <c r="AI22" s="840"/>
      <c r="AJ22" s="840"/>
      <c r="AK22" s="840"/>
      <c r="AL22" s="840"/>
      <c r="AM22" s="840"/>
      <c r="AN22" s="840"/>
      <c r="AO22" s="840"/>
      <c r="AP22" s="840"/>
      <c r="AQ22" s="840"/>
      <c r="AR22" s="840"/>
      <c r="AS22" s="840"/>
      <c r="AT22" s="840"/>
      <c r="AU22" s="840"/>
      <c r="AV22" s="840"/>
      <c r="AW22" s="840"/>
      <c r="AX22" s="840"/>
      <c r="AY22" s="840"/>
      <c r="AZ22" s="840"/>
      <c r="BA22" s="840"/>
      <c r="BB22" s="840"/>
      <c r="BC22" s="840"/>
      <c r="BD22" s="840"/>
      <c r="BE22" s="840"/>
      <c r="BF22" s="840"/>
      <c r="BG22" s="840"/>
      <c r="BH22" s="840"/>
      <c r="BI22" s="840"/>
      <c r="BJ22" s="806"/>
      <c r="BK22" s="807"/>
      <c r="BL22" s="807"/>
      <c r="BM22" s="807"/>
      <c r="BN22" s="808"/>
      <c r="BO22" s="850"/>
      <c r="BP22" s="810"/>
      <c r="BQ22" s="850"/>
      <c r="BR22" s="810"/>
      <c r="BS22" s="841"/>
      <c r="BT22" s="842"/>
      <c r="BU22" s="842"/>
      <c r="BV22" s="842"/>
      <c r="BW22" s="843"/>
      <c r="BX22" s="844">
        <f t="shared" si="1"/>
        <v>0</v>
      </c>
      <c r="BY22" s="845"/>
      <c r="BZ22" s="845"/>
      <c r="CA22" s="845"/>
      <c r="CB22" s="845"/>
      <c r="CC22" s="846"/>
      <c r="CD22" s="841">
        <v>0</v>
      </c>
      <c r="CE22" s="842"/>
      <c r="CF22" s="842"/>
      <c r="CG22" s="842"/>
      <c r="CH22" s="842"/>
      <c r="CI22" s="843"/>
      <c r="CJ22" s="844">
        <f t="shared" si="2"/>
        <v>0</v>
      </c>
      <c r="CK22" s="845"/>
      <c r="CL22" s="845"/>
      <c r="CM22" s="845"/>
      <c r="CN22" s="845"/>
      <c r="CO22" s="846"/>
    </row>
    <row r="23" spans="1:98" ht="19.5" customHeight="1" x14ac:dyDescent="0.3">
      <c r="A23" s="146">
        <v>9</v>
      </c>
      <c r="B23" s="847"/>
      <c r="C23" s="848"/>
      <c r="D23" s="848"/>
      <c r="E23" s="848"/>
      <c r="F23" s="848"/>
      <c r="G23" s="848"/>
      <c r="H23" s="848"/>
      <c r="I23" s="848"/>
      <c r="J23" s="848"/>
      <c r="K23" s="848"/>
      <c r="L23" s="848"/>
      <c r="M23" s="848"/>
      <c r="N23" s="848"/>
      <c r="O23" s="848"/>
      <c r="P23" s="848"/>
      <c r="Q23" s="848"/>
      <c r="R23" s="848"/>
      <c r="S23" s="848"/>
      <c r="T23" s="848"/>
      <c r="U23" s="849"/>
      <c r="V23" s="838"/>
      <c r="W23" s="838"/>
      <c r="X23" s="838"/>
      <c r="Y23" s="838"/>
      <c r="Z23" s="839"/>
      <c r="AA23" s="839"/>
      <c r="AB23" s="839"/>
      <c r="AC23" s="840"/>
      <c r="AD23" s="840"/>
      <c r="AE23" s="840"/>
      <c r="AF23" s="840"/>
      <c r="AG23" s="840"/>
      <c r="AH23" s="840"/>
      <c r="AI23" s="840"/>
      <c r="AJ23" s="840"/>
      <c r="AK23" s="840"/>
      <c r="AL23" s="840"/>
      <c r="AM23" s="840"/>
      <c r="AN23" s="840"/>
      <c r="AO23" s="840"/>
      <c r="AP23" s="840"/>
      <c r="AQ23" s="840"/>
      <c r="AR23" s="840"/>
      <c r="AS23" s="840"/>
      <c r="AT23" s="840"/>
      <c r="AU23" s="840"/>
      <c r="AV23" s="840"/>
      <c r="AW23" s="840"/>
      <c r="AX23" s="840"/>
      <c r="AY23" s="840"/>
      <c r="AZ23" s="840"/>
      <c r="BA23" s="840"/>
      <c r="BB23" s="840"/>
      <c r="BC23" s="840"/>
      <c r="BD23" s="840"/>
      <c r="BE23" s="840"/>
      <c r="BF23" s="840"/>
      <c r="BG23" s="840"/>
      <c r="BH23" s="840"/>
      <c r="BI23" s="840"/>
      <c r="BJ23" s="806"/>
      <c r="BK23" s="807"/>
      <c r="BL23" s="807"/>
      <c r="BM23" s="807"/>
      <c r="BN23" s="808"/>
      <c r="BO23" s="850"/>
      <c r="BP23" s="810"/>
      <c r="BQ23" s="850"/>
      <c r="BR23" s="810"/>
      <c r="BS23" s="841"/>
      <c r="BT23" s="842"/>
      <c r="BU23" s="842"/>
      <c r="BV23" s="842"/>
      <c r="BW23" s="843"/>
      <c r="BX23" s="844">
        <f t="shared" si="1"/>
        <v>0</v>
      </c>
      <c r="BY23" s="845"/>
      <c r="BZ23" s="845"/>
      <c r="CA23" s="845"/>
      <c r="CB23" s="845"/>
      <c r="CC23" s="846"/>
      <c r="CD23" s="841">
        <v>0</v>
      </c>
      <c r="CE23" s="842"/>
      <c r="CF23" s="842"/>
      <c r="CG23" s="842"/>
      <c r="CH23" s="842"/>
      <c r="CI23" s="843"/>
      <c r="CJ23" s="844">
        <f t="shared" si="2"/>
        <v>0</v>
      </c>
      <c r="CK23" s="845"/>
      <c r="CL23" s="845"/>
      <c r="CM23" s="845"/>
      <c r="CN23" s="845"/>
      <c r="CO23" s="846"/>
    </row>
    <row r="24" spans="1:98" ht="19.5" customHeight="1" x14ac:dyDescent="0.3">
      <c r="A24" s="146">
        <v>10</v>
      </c>
      <c r="B24" s="847"/>
      <c r="C24" s="848"/>
      <c r="D24" s="848"/>
      <c r="E24" s="848"/>
      <c r="F24" s="848"/>
      <c r="G24" s="848"/>
      <c r="H24" s="848"/>
      <c r="I24" s="848"/>
      <c r="J24" s="848"/>
      <c r="K24" s="848"/>
      <c r="L24" s="848"/>
      <c r="M24" s="848"/>
      <c r="N24" s="848"/>
      <c r="O24" s="848"/>
      <c r="P24" s="848"/>
      <c r="Q24" s="848"/>
      <c r="R24" s="848"/>
      <c r="S24" s="848"/>
      <c r="T24" s="848"/>
      <c r="U24" s="849"/>
      <c r="V24" s="838"/>
      <c r="W24" s="838"/>
      <c r="X24" s="838"/>
      <c r="Y24" s="838"/>
      <c r="Z24" s="839"/>
      <c r="AA24" s="839"/>
      <c r="AB24" s="839"/>
      <c r="AC24" s="840"/>
      <c r="AD24" s="840"/>
      <c r="AE24" s="840"/>
      <c r="AF24" s="840"/>
      <c r="AG24" s="840"/>
      <c r="AH24" s="840"/>
      <c r="AI24" s="840"/>
      <c r="AJ24" s="840"/>
      <c r="AK24" s="840"/>
      <c r="AL24" s="840"/>
      <c r="AM24" s="840"/>
      <c r="AN24" s="840"/>
      <c r="AO24" s="840"/>
      <c r="AP24" s="840"/>
      <c r="AQ24" s="840"/>
      <c r="AR24" s="840"/>
      <c r="AS24" s="840"/>
      <c r="AT24" s="840"/>
      <c r="AU24" s="840"/>
      <c r="AV24" s="840"/>
      <c r="AW24" s="840"/>
      <c r="AX24" s="840"/>
      <c r="AY24" s="840"/>
      <c r="AZ24" s="840"/>
      <c r="BA24" s="840"/>
      <c r="BB24" s="840"/>
      <c r="BC24" s="840"/>
      <c r="BD24" s="840"/>
      <c r="BE24" s="840"/>
      <c r="BF24" s="840"/>
      <c r="BG24" s="840"/>
      <c r="BH24" s="840"/>
      <c r="BI24" s="840"/>
      <c r="BJ24" s="806"/>
      <c r="BK24" s="807"/>
      <c r="BL24" s="807"/>
      <c r="BM24" s="807"/>
      <c r="BN24" s="808"/>
      <c r="BO24" s="850"/>
      <c r="BP24" s="810"/>
      <c r="BQ24" s="850"/>
      <c r="BR24" s="810"/>
      <c r="BS24" s="841"/>
      <c r="BT24" s="842"/>
      <c r="BU24" s="842"/>
      <c r="BV24" s="842"/>
      <c r="BW24" s="843"/>
      <c r="BX24" s="844">
        <f t="shared" si="1"/>
        <v>0</v>
      </c>
      <c r="BY24" s="845"/>
      <c r="BZ24" s="845"/>
      <c r="CA24" s="845"/>
      <c r="CB24" s="845"/>
      <c r="CC24" s="846"/>
      <c r="CD24" s="841">
        <v>0</v>
      </c>
      <c r="CE24" s="842"/>
      <c r="CF24" s="842"/>
      <c r="CG24" s="842"/>
      <c r="CH24" s="842"/>
      <c r="CI24" s="843"/>
      <c r="CJ24" s="844">
        <f t="shared" si="2"/>
        <v>0</v>
      </c>
      <c r="CK24" s="845"/>
      <c r="CL24" s="845"/>
      <c r="CM24" s="845"/>
      <c r="CN24" s="845"/>
      <c r="CO24" s="846"/>
    </row>
    <row r="25" spans="1:98" ht="19.5" customHeight="1" x14ac:dyDescent="0.3">
      <c r="A25" s="146">
        <v>11</v>
      </c>
      <c r="B25" s="847"/>
      <c r="C25" s="848"/>
      <c r="D25" s="848"/>
      <c r="E25" s="848"/>
      <c r="F25" s="848"/>
      <c r="G25" s="848"/>
      <c r="H25" s="848"/>
      <c r="I25" s="848"/>
      <c r="J25" s="848"/>
      <c r="K25" s="848"/>
      <c r="L25" s="848"/>
      <c r="M25" s="848"/>
      <c r="N25" s="848"/>
      <c r="O25" s="848"/>
      <c r="P25" s="848"/>
      <c r="Q25" s="848"/>
      <c r="R25" s="848"/>
      <c r="S25" s="848"/>
      <c r="T25" s="848"/>
      <c r="U25" s="849"/>
      <c r="V25" s="838"/>
      <c r="W25" s="838"/>
      <c r="X25" s="838"/>
      <c r="Y25" s="838"/>
      <c r="Z25" s="839"/>
      <c r="AA25" s="839"/>
      <c r="AB25" s="839"/>
      <c r="AC25" s="840"/>
      <c r="AD25" s="840"/>
      <c r="AE25" s="840"/>
      <c r="AF25" s="840"/>
      <c r="AG25" s="840"/>
      <c r="AH25" s="840"/>
      <c r="AI25" s="840"/>
      <c r="AJ25" s="840"/>
      <c r="AK25" s="840"/>
      <c r="AL25" s="840"/>
      <c r="AM25" s="840"/>
      <c r="AN25" s="840"/>
      <c r="AO25" s="840"/>
      <c r="AP25" s="840"/>
      <c r="AQ25" s="840"/>
      <c r="AR25" s="840"/>
      <c r="AS25" s="840"/>
      <c r="AT25" s="840"/>
      <c r="AU25" s="840"/>
      <c r="AV25" s="840"/>
      <c r="AW25" s="840"/>
      <c r="AX25" s="840"/>
      <c r="AY25" s="840"/>
      <c r="AZ25" s="840"/>
      <c r="BA25" s="840"/>
      <c r="BB25" s="840"/>
      <c r="BC25" s="840"/>
      <c r="BD25" s="840"/>
      <c r="BE25" s="840"/>
      <c r="BF25" s="840"/>
      <c r="BG25" s="840"/>
      <c r="BH25" s="840"/>
      <c r="BI25" s="840"/>
      <c r="BJ25" s="806"/>
      <c r="BK25" s="807"/>
      <c r="BL25" s="807"/>
      <c r="BM25" s="807"/>
      <c r="BN25" s="808"/>
      <c r="BO25" s="850"/>
      <c r="BP25" s="810"/>
      <c r="BQ25" s="850"/>
      <c r="BR25" s="810"/>
      <c r="BS25" s="841"/>
      <c r="BT25" s="842"/>
      <c r="BU25" s="842"/>
      <c r="BV25" s="842"/>
      <c r="BW25" s="843"/>
      <c r="BX25" s="844">
        <f t="shared" si="1"/>
        <v>0</v>
      </c>
      <c r="BY25" s="845"/>
      <c r="BZ25" s="845"/>
      <c r="CA25" s="845"/>
      <c r="CB25" s="845"/>
      <c r="CC25" s="846"/>
      <c r="CD25" s="841">
        <v>0</v>
      </c>
      <c r="CE25" s="842"/>
      <c r="CF25" s="842"/>
      <c r="CG25" s="842"/>
      <c r="CH25" s="842"/>
      <c r="CI25" s="843"/>
      <c r="CJ25" s="844">
        <f t="shared" si="2"/>
        <v>0</v>
      </c>
      <c r="CK25" s="845"/>
      <c r="CL25" s="845"/>
      <c r="CM25" s="845"/>
      <c r="CN25" s="845"/>
      <c r="CO25" s="846"/>
    </row>
    <row r="26" spans="1:98" ht="19.5" customHeight="1" x14ac:dyDescent="0.3">
      <c r="A26" s="146">
        <v>12</v>
      </c>
      <c r="B26" s="847"/>
      <c r="C26" s="848"/>
      <c r="D26" s="848"/>
      <c r="E26" s="848"/>
      <c r="F26" s="848"/>
      <c r="G26" s="848"/>
      <c r="H26" s="848"/>
      <c r="I26" s="848"/>
      <c r="J26" s="848"/>
      <c r="K26" s="848"/>
      <c r="L26" s="848"/>
      <c r="M26" s="848"/>
      <c r="N26" s="848"/>
      <c r="O26" s="848"/>
      <c r="P26" s="848"/>
      <c r="Q26" s="848"/>
      <c r="R26" s="848"/>
      <c r="S26" s="848"/>
      <c r="T26" s="848"/>
      <c r="U26" s="849"/>
      <c r="V26" s="838"/>
      <c r="W26" s="838"/>
      <c r="X26" s="838"/>
      <c r="Y26" s="838"/>
      <c r="Z26" s="839"/>
      <c r="AA26" s="839"/>
      <c r="AB26" s="839"/>
      <c r="AC26" s="840"/>
      <c r="AD26" s="840"/>
      <c r="AE26" s="840"/>
      <c r="AF26" s="840"/>
      <c r="AG26" s="840"/>
      <c r="AH26" s="840"/>
      <c r="AI26" s="840"/>
      <c r="AJ26" s="840"/>
      <c r="AK26" s="840"/>
      <c r="AL26" s="840"/>
      <c r="AM26" s="840"/>
      <c r="AN26" s="840"/>
      <c r="AO26" s="840"/>
      <c r="AP26" s="840"/>
      <c r="AQ26" s="840"/>
      <c r="AR26" s="840"/>
      <c r="AS26" s="840"/>
      <c r="AT26" s="840"/>
      <c r="AU26" s="840"/>
      <c r="AV26" s="840"/>
      <c r="AW26" s="840"/>
      <c r="AX26" s="840"/>
      <c r="AY26" s="840"/>
      <c r="AZ26" s="840"/>
      <c r="BA26" s="840"/>
      <c r="BB26" s="840"/>
      <c r="BC26" s="840"/>
      <c r="BD26" s="840"/>
      <c r="BE26" s="840"/>
      <c r="BF26" s="840"/>
      <c r="BG26" s="840"/>
      <c r="BH26" s="840"/>
      <c r="BI26" s="840"/>
      <c r="BJ26" s="806"/>
      <c r="BK26" s="807"/>
      <c r="BL26" s="807"/>
      <c r="BM26" s="807"/>
      <c r="BN26" s="808"/>
      <c r="BO26" s="850"/>
      <c r="BP26" s="810"/>
      <c r="BQ26" s="850"/>
      <c r="BR26" s="810"/>
      <c r="BS26" s="841"/>
      <c r="BT26" s="842"/>
      <c r="BU26" s="842"/>
      <c r="BV26" s="842"/>
      <c r="BW26" s="843"/>
      <c r="BX26" s="844">
        <f t="shared" si="1"/>
        <v>0</v>
      </c>
      <c r="BY26" s="845"/>
      <c r="BZ26" s="845"/>
      <c r="CA26" s="845"/>
      <c r="CB26" s="845"/>
      <c r="CC26" s="846"/>
      <c r="CD26" s="841">
        <v>0</v>
      </c>
      <c r="CE26" s="842"/>
      <c r="CF26" s="842"/>
      <c r="CG26" s="842"/>
      <c r="CH26" s="842"/>
      <c r="CI26" s="843"/>
      <c r="CJ26" s="844">
        <f t="shared" si="2"/>
        <v>0</v>
      </c>
      <c r="CK26" s="845"/>
      <c r="CL26" s="845"/>
      <c r="CM26" s="845"/>
      <c r="CN26" s="845"/>
      <c r="CO26" s="846"/>
    </row>
    <row r="27" spans="1:98" ht="19.5" customHeight="1" x14ac:dyDescent="0.3">
      <c r="A27" s="146">
        <v>13</v>
      </c>
      <c r="B27" s="847"/>
      <c r="C27" s="848"/>
      <c r="D27" s="848"/>
      <c r="E27" s="848"/>
      <c r="F27" s="848"/>
      <c r="G27" s="848"/>
      <c r="H27" s="848"/>
      <c r="I27" s="848"/>
      <c r="J27" s="848"/>
      <c r="K27" s="848"/>
      <c r="L27" s="848"/>
      <c r="M27" s="848"/>
      <c r="N27" s="848"/>
      <c r="O27" s="848"/>
      <c r="P27" s="848"/>
      <c r="Q27" s="848"/>
      <c r="R27" s="848"/>
      <c r="S27" s="848"/>
      <c r="T27" s="848"/>
      <c r="U27" s="849"/>
      <c r="V27" s="838"/>
      <c r="W27" s="838"/>
      <c r="X27" s="838"/>
      <c r="Y27" s="838"/>
      <c r="Z27" s="839"/>
      <c r="AA27" s="839"/>
      <c r="AB27" s="839"/>
      <c r="AC27" s="840"/>
      <c r="AD27" s="840"/>
      <c r="AE27" s="840"/>
      <c r="AF27" s="840"/>
      <c r="AG27" s="840"/>
      <c r="AH27" s="840"/>
      <c r="AI27" s="840"/>
      <c r="AJ27" s="840"/>
      <c r="AK27" s="840"/>
      <c r="AL27" s="840"/>
      <c r="AM27" s="840"/>
      <c r="AN27" s="840"/>
      <c r="AO27" s="840"/>
      <c r="AP27" s="840"/>
      <c r="AQ27" s="840"/>
      <c r="AR27" s="840"/>
      <c r="AS27" s="840"/>
      <c r="AT27" s="840"/>
      <c r="AU27" s="840"/>
      <c r="AV27" s="840"/>
      <c r="AW27" s="840"/>
      <c r="AX27" s="840"/>
      <c r="AY27" s="840"/>
      <c r="AZ27" s="840"/>
      <c r="BA27" s="840"/>
      <c r="BB27" s="840"/>
      <c r="BC27" s="840"/>
      <c r="BD27" s="840"/>
      <c r="BE27" s="840"/>
      <c r="BF27" s="840"/>
      <c r="BG27" s="840"/>
      <c r="BH27" s="840"/>
      <c r="BI27" s="840"/>
      <c r="BJ27" s="806"/>
      <c r="BK27" s="807"/>
      <c r="BL27" s="807"/>
      <c r="BM27" s="807"/>
      <c r="BN27" s="808"/>
      <c r="BO27" s="850"/>
      <c r="BP27" s="810"/>
      <c r="BQ27" s="850"/>
      <c r="BR27" s="810"/>
      <c r="BS27" s="841"/>
      <c r="BT27" s="842"/>
      <c r="BU27" s="842"/>
      <c r="BV27" s="842"/>
      <c r="BW27" s="843"/>
      <c r="BX27" s="844">
        <f t="shared" si="1"/>
        <v>0</v>
      </c>
      <c r="BY27" s="845"/>
      <c r="BZ27" s="845"/>
      <c r="CA27" s="845"/>
      <c r="CB27" s="845"/>
      <c r="CC27" s="846"/>
      <c r="CD27" s="841">
        <v>0</v>
      </c>
      <c r="CE27" s="842"/>
      <c r="CF27" s="842"/>
      <c r="CG27" s="842"/>
      <c r="CH27" s="842"/>
      <c r="CI27" s="843"/>
      <c r="CJ27" s="844">
        <f t="shared" si="2"/>
        <v>0</v>
      </c>
      <c r="CK27" s="845"/>
      <c r="CL27" s="845"/>
      <c r="CM27" s="845"/>
      <c r="CN27" s="845"/>
      <c r="CO27" s="846"/>
    </row>
    <row r="28" spans="1:98" ht="19.5" customHeight="1" x14ac:dyDescent="0.3">
      <c r="A28" s="146">
        <v>14</v>
      </c>
      <c r="B28" s="847"/>
      <c r="C28" s="848"/>
      <c r="D28" s="848"/>
      <c r="E28" s="848"/>
      <c r="F28" s="848"/>
      <c r="G28" s="848"/>
      <c r="H28" s="848"/>
      <c r="I28" s="848"/>
      <c r="J28" s="848"/>
      <c r="K28" s="848"/>
      <c r="L28" s="848"/>
      <c r="M28" s="848"/>
      <c r="N28" s="848"/>
      <c r="O28" s="848"/>
      <c r="P28" s="848"/>
      <c r="Q28" s="848"/>
      <c r="R28" s="848"/>
      <c r="S28" s="848"/>
      <c r="T28" s="848"/>
      <c r="U28" s="849"/>
      <c r="V28" s="838"/>
      <c r="W28" s="838"/>
      <c r="X28" s="838"/>
      <c r="Y28" s="838"/>
      <c r="Z28" s="839"/>
      <c r="AA28" s="839"/>
      <c r="AB28" s="839"/>
      <c r="AC28" s="840"/>
      <c r="AD28" s="840"/>
      <c r="AE28" s="840"/>
      <c r="AF28" s="840"/>
      <c r="AG28" s="840"/>
      <c r="AH28" s="840"/>
      <c r="AI28" s="840"/>
      <c r="AJ28" s="840"/>
      <c r="AK28" s="840"/>
      <c r="AL28" s="840"/>
      <c r="AM28" s="840"/>
      <c r="AN28" s="840"/>
      <c r="AO28" s="840"/>
      <c r="AP28" s="840"/>
      <c r="AQ28" s="840"/>
      <c r="AR28" s="840"/>
      <c r="AS28" s="840"/>
      <c r="AT28" s="840"/>
      <c r="AU28" s="840"/>
      <c r="AV28" s="840"/>
      <c r="AW28" s="840"/>
      <c r="AX28" s="840"/>
      <c r="AY28" s="840"/>
      <c r="AZ28" s="840"/>
      <c r="BA28" s="840"/>
      <c r="BB28" s="840"/>
      <c r="BC28" s="840"/>
      <c r="BD28" s="840"/>
      <c r="BE28" s="840"/>
      <c r="BF28" s="840"/>
      <c r="BG28" s="840"/>
      <c r="BH28" s="840"/>
      <c r="BI28" s="840"/>
      <c r="BJ28" s="806"/>
      <c r="BK28" s="807"/>
      <c r="BL28" s="807"/>
      <c r="BM28" s="807"/>
      <c r="BN28" s="808"/>
      <c r="BO28" s="850"/>
      <c r="BP28" s="810"/>
      <c r="BQ28" s="850"/>
      <c r="BR28" s="810"/>
      <c r="BS28" s="841"/>
      <c r="BT28" s="842"/>
      <c r="BU28" s="842"/>
      <c r="BV28" s="842"/>
      <c r="BW28" s="843"/>
      <c r="BX28" s="844">
        <f t="shared" si="1"/>
        <v>0</v>
      </c>
      <c r="BY28" s="845"/>
      <c r="BZ28" s="845"/>
      <c r="CA28" s="845"/>
      <c r="CB28" s="845"/>
      <c r="CC28" s="846"/>
      <c r="CD28" s="841">
        <v>0</v>
      </c>
      <c r="CE28" s="842"/>
      <c r="CF28" s="842"/>
      <c r="CG28" s="842"/>
      <c r="CH28" s="842"/>
      <c r="CI28" s="843"/>
      <c r="CJ28" s="844">
        <f t="shared" si="2"/>
        <v>0</v>
      </c>
      <c r="CK28" s="845"/>
      <c r="CL28" s="845"/>
      <c r="CM28" s="845"/>
      <c r="CN28" s="845"/>
      <c r="CO28" s="846"/>
    </row>
    <row r="29" spans="1:98" ht="19.5" customHeight="1" x14ac:dyDescent="0.3">
      <c r="A29" s="146">
        <v>15</v>
      </c>
      <c r="B29" s="847"/>
      <c r="C29" s="848"/>
      <c r="D29" s="848"/>
      <c r="E29" s="848"/>
      <c r="F29" s="848"/>
      <c r="G29" s="848"/>
      <c r="H29" s="848"/>
      <c r="I29" s="848"/>
      <c r="J29" s="848"/>
      <c r="K29" s="848"/>
      <c r="L29" s="848"/>
      <c r="M29" s="848"/>
      <c r="N29" s="848"/>
      <c r="O29" s="848"/>
      <c r="P29" s="848"/>
      <c r="Q29" s="848"/>
      <c r="R29" s="848"/>
      <c r="S29" s="848"/>
      <c r="T29" s="848"/>
      <c r="U29" s="849"/>
      <c r="V29" s="838"/>
      <c r="W29" s="838"/>
      <c r="X29" s="838"/>
      <c r="Y29" s="838"/>
      <c r="Z29" s="839"/>
      <c r="AA29" s="839"/>
      <c r="AB29" s="839"/>
      <c r="AC29" s="840"/>
      <c r="AD29" s="840"/>
      <c r="AE29" s="840"/>
      <c r="AF29" s="840"/>
      <c r="AG29" s="840"/>
      <c r="AH29" s="840"/>
      <c r="AI29" s="840"/>
      <c r="AJ29" s="840"/>
      <c r="AK29" s="840"/>
      <c r="AL29" s="840"/>
      <c r="AM29" s="840"/>
      <c r="AN29" s="840"/>
      <c r="AO29" s="840"/>
      <c r="AP29" s="840"/>
      <c r="AQ29" s="840"/>
      <c r="AR29" s="840"/>
      <c r="AS29" s="840"/>
      <c r="AT29" s="840"/>
      <c r="AU29" s="840"/>
      <c r="AV29" s="840"/>
      <c r="AW29" s="840"/>
      <c r="AX29" s="840"/>
      <c r="AY29" s="840"/>
      <c r="AZ29" s="840"/>
      <c r="BA29" s="840"/>
      <c r="BB29" s="840"/>
      <c r="BC29" s="840"/>
      <c r="BD29" s="840"/>
      <c r="BE29" s="840"/>
      <c r="BF29" s="840"/>
      <c r="BG29" s="840"/>
      <c r="BH29" s="840"/>
      <c r="BI29" s="840"/>
      <c r="BJ29" s="806"/>
      <c r="BK29" s="807"/>
      <c r="BL29" s="807"/>
      <c r="BM29" s="807"/>
      <c r="BN29" s="808"/>
      <c r="BO29" s="850"/>
      <c r="BP29" s="810"/>
      <c r="BQ29" s="850"/>
      <c r="BR29" s="810"/>
      <c r="BS29" s="841"/>
      <c r="BT29" s="842"/>
      <c r="BU29" s="842"/>
      <c r="BV29" s="842"/>
      <c r="BW29" s="843"/>
      <c r="BX29" s="844">
        <f t="shared" si="1"/>
        <v>0</v>
      </c>
      <c r="BY29" s="845"/>
      <c r="BZ29" s="845"/>
      <c r="CA29" s="845"/>
      <c r="CB29" s="845"/>
      <c r="CC29" s="846"/>
      <c r="CD29" s="841">
        <v>0</v>
      </c>
      <c r="CE29" s="842"/>
      <c r="CF29" s="842"/>
      <c r="CG29" s="842"/>
      <c r="CH29" s="842"/>
      <c r="CI29" s="843"/>
      <c r="CJ29" s="844">
        <f t="shared" si="2"/>
        <v>0</v>
      </c>
      <c r="CK29" s="845"/>
      <c r="CL29" s="845"/>
      <c r="CM29" s="845"/>
      <c r="CN29" s="845"/>
      <c r="CO29" s="846"/>
    </row>
    <row r="30" spans="1:98" ht="19.5" customHeight="1" x14ac:dyDescent="0.3">
      <c r="A30" s="146">
        <v>16</v>
      </c>
      <c r="B30" s="847"/>
      <c r="C30" s="848"/>
      <c r="D30" s="848"/>
      <c r="E30" s="848"/>
      <c r="F30" s="848"/>
      <c r="G30" s="848"/>
      <c r="H30" s="848"/>
      <c r="I30" s="848"/>
      <c r="J30" s="848"/>
      <c r="K30" s="848"/>
      <c r="L30" s="848"/>
      <c r="M30" s="848"/>
      <c r="N30" s="848"/>
      <c r="O30" s="848"/>
      <c r="P30" s="848"/>
      <c r="Q30" s="848"/>
      <c r="R30" s="848"/>
      <c r="S30" s="848"/>
      <c r="T30" s="848"/>
      <c r="U30" s="849"/>
      <c r="V30" s="838"/>
      <c r="W30" s="838"/>
      <c r="X30" s="838"/>
      <c r="Y30" s="838"/>
      <c r="Z30" s="839"/>
      <c r="AA30" s="839"/>
      <c r="AB30" s="839"/>
      <c r="AC30" s="840"/>
      <c r="AD30" s="840"/>
      <c r="AE30" s="840"/>
      <c r="AF30" s="840"/>
      <c r="AG30" s="840"/>
      <c r="AH30" s="840"/>
      <c r="AI30" s="840"/>
      <c r="AJ30" s="840"/>
      <c r="AK30" s="840"/>
      <c r="AL30" s="840"/>
      <c r="AM30" s="840"/>
      <c r="AN30" s="840"/>
      <c r="AO30" s="840"/>
      <c r="AP30" s="840"/>
      <c r="AQ30" s="840"/>
      <c r="AR30" s="840"/>
      <c r="AS30" s="840"/>
      <c r="AT30" s="840"/>
      <c r="AU30" s="840"/>
      <c r="AV30" s="840"/>
      <c r="AW30" s="840"/>
      <c r="AX30" s="840"/>
      <c r="AY30" s="840"/>
      <c r="AZ30" s="840"/>
      <c r="BA30" s="840"/>
      <c r="BB30" s="840"/>
      <c r="BC30" s="840"/>
      <c r="BD30" s="840"/>
      <c r="BE30" s="840"/>
      <c r="BF30" s="840"/>
      <c r="BG30" s="840"/>
      <c r="BH30" s="840"/>
      <c r="BI30" s="840"/>
      <c r="BJ30" s="806"/>
      <c r="BK30" s="807"/>
      <c r="BL30" s="807"/>
      <c r="BM30" s="807"/>
      <c r="BN30" s="808"/>
      <c r="BO30" s="850"/>
      <c r="BP30" s="810"/>
      <c r="BQ30" s="850"/>
      <c r="BR30" s="810"/>
      <c r="BS30" s="841"/>
      <c r="BT30" s="842"/>
      <c r="BU30" s="842"/>
      <c r="BV30" s="842"/>
      <c r="BW30" s="843"/>
      <c r="BX30" s="844">
        <f t="shared" si="1"/>
        <v>0</v>
      </c>
      <c r="BY30" s="845"/>
      <c r="BZ30" s="845"/>
      <c r="CA30" s="845"/>
      <c r="CB30" s="845"/>
      <c r="CC30" s="846"/>
      <c r="CD30" s="841">
        <v>0</v>
      </c>
      <c r="CE30" s="842"/>
      <c r="CF30" s="842"/>
      <c r="CG30" s="842"/>
      <c r="CH30" s="842"/>
      <c r="CI30" s="843"/>
      <c r="CJ30" s="844">
        <f t="shared" si="2"/>
        <v>0</v>
      </c>
      <c r="CK30" s="845"/>
      <c r="CL30" s="845"/>
      <c r="CM30" s="845"/>
      <c r="CN30" s="845"/>
      <c r="CO30" s="846"/>
    </row>
    <row r="31" spans="1:98" ht="19.5" customHeight="1" x14ac:dyDescent="0.3">
      <c r="A31" s="146">
        <v>17</v>
      </c>
      <c r="B31" s="847"/>
      <c r="C31" s="848"/>
      <c r="D31" s="848"/>
      <c r="E31" s="848"/>
      <c r="F31" s="848"/>
      <c r="G31" s="848"/>
      <c r="H31" s="848"/>
      <c r="I31" s="848"/>
      <c r="J31" s="848"/>
      <c r="K31" s="848"/>
      <c r="L31" s="848"/>
      <c r="M31" s="848"/>
      <c r="N31" s="848"/>
      <c r="O31" s="848"/>
      <c r="P31" s="848"/>
      <c r="Q31" s="848"/>
      <c r="R31" s="848"/>
      <c r="S31" s="848"/>
      <c r="T31" s="848"/>
      <c r="U31" s="849"/>
      <c r="V31" s="850"/>
      <c r="W31" s="809"/>
      <c r="X31" s="809"/>
      <c r="Y31" s="810"/>
      <c r="Z31" s="854"/>
      <c r="AA31" s="855"/>
      <c r="AB31" s="856"/>
      <c r="AC31" s="806"/>
      <c r="AD31" s="807"/>
      <c r="AE31" s="807"/>
      <c r="AF31" s="807"/>
      <c r="AG31" s="807"/>
      <c r="AH31" s="808"/>
      <c r="AI31" s="806"/>
      <c r="AJ31" s="807"/>
      <c r="AK31" s="807"/>
      <c r="AL31" s="807"/>
      <c r="AM31" s="807"/>
      <c r="AN31" s="808"/>
      <c r="AO31" s="806"/>
      <c r="AP31" s="807"/>
      <c r="AQ31" s="807"/>
      <c r="AR31" s="807"/>
      <c r="AS31" s="808"/>
      <c r="AT31" s="806"/>
      <c r="AU31" s="807"/>
      <c r="AV31" s="807"/>
      <c r="AW31" s="807"/>
      <c r="AX31" s="808"/>
      <c r="AY31" s="806"/>
      <c r="AZ31" s="807"/>
      <c r="BA31" s="807"/>
      <c r="BB31" s="807"/>
      <c r="BC31" s="808"/>
      <c r="BD31" s="806"/>
      <c r="BE31" s="807"/>
      <c r="BF31" s="808"/>
      <c r="BG31" s="806"/>
      <c r="BH31" s="807"/>
      <c r="BI31" s="808"/>
      <c r="BJ31" s="806"/>
      <c r="BK31" s="807"/>
      <c r="BL31" s="807"/>
      <c r="BM31" s="807"/>
      <c r="BN31" s="808"/>
      <c r="BO31" s="850"/>
      <c r="BP31" s="810"/>
      <c r="BQ31" s="850"/>
      <c r="BR31" s="810"/>
      <c r="BS31" s="841"/>
      <c r="BT31" s="842"/>
      <c r="BU31" s="842"/>
      <c r="BV31" s="842"/>
      <c r="BW31" s="843"/>
      <c r="BX31" s="844">
        <f t="shared" si="1"/>
        <v>0</v>
      </c>
      <c r="BY31" s="845"/>
      <c r="BZ31" s="845"/>
      <c r="CA31" s="845"/>
      <c r="CB31" s="845"/>
      <c r="CC31" s="846"/>
      <c r="CD31" s="841">
        <v>0</v>
      </c>
      <c r="CE31" s="842"/>
      <c r="CF31" s="842"/>
      <c r="CG31" s="842"/>
      <c r="CH31" s="842"/>
      <c r="CI31" s="843"/>
      <c r="CJ31" s="844">
        <f t="shared" si="2"/>
        <v>0</v>
      </c>
      <c r="CK31" s="845"/>
      <c r="CL31" s="845"/>
      <c r="CM31" s="845"/>
      <c r="CN31" s="845"/>
      <c r="CO31" s="846"/>
    </row>
    <row r="32" spans="1:98" ht="19.5" customHeight="1" x14ac:dyDescent="0.3">
      <c r="A32" s="146">
        <v>18</v>
      </c>
      <c r="B32" s="847"/>
      <c r="C32" s="848"/>
      <c r="D32" s="848"/>
      <c r="E32" s="848"/>
      <c r="F32" s="848"/>
      <c r="G32" s="848"/>
      <c r="H32" s="848"/>
      <c r="I32" s="848"/>
      <c r="J32" s="848"/>
      <c r="K32" s="848"/>
      <c r="L32" s="848"/>
      <c r="M32" s="848"/>
      <c r="N32" s="848"/>
      <c r="O32" s="848"/>
      <c r="P32" s="848"/>
      <c r="Q32" s="848"/>
      <c r="R32" s="848"/>
      <c r="S32" s="848"/>
      <c r="T32" s="848"/>
      <c r="U32" s="849"/>
      <c r="V32" s="850"/>
      <c r="W32" s="809"/>
      <c r="X32" s="809"/>
      <c r="Y32" s="810"/>
      <c r="Z32" s="854"/>
      <c r="AA32" s="855"/>
      <c r="AB32" s="856"/>
      <c r="AC32" s="806"/>
      <c r="AD32" s="807"/>
      <c r="AE32" s="807"/>
      <c r="AF32" s="807"/>
      <c r="AG32" s="807"/>
      <c r="AH32" s="808"/>
      <c r="AI32" s="806"/>
      <c r="AJ32" s="807"/>
      <c r="AK32" s="807"/>
      <c r="AL32" s="807"/>
      <c r="AM32" s="807"/>
      <c r="AN32" s="808"/>
      <c r="AO32" s="806"/>
      <c r="AP32" s="807"/>
      <c r="AQ32" s="807"/>
      <c r="AR32" s="807"/>
      <c r="AS32" s="808"/>
      <c r="AT32" s="806"/>
      <c r="AU32" s="807"/>
      <c r="AV32" s="807"/>
      <c r="AW32" s="807"/>
      <c r="AX32" s="808"/>
      <c r="AY32" s="806"/>
      <c r="AZ32" s="807"/>
      <c r="BA32" s="807"/>
      <c r="BB32" s="807"/>
      <c r="BC32" s="808"/>
      <c r="BD32" s="806"/>
      <c r="BE32" s="807"/>
      <c r="BF32" s="808"/>
      <c r="BG32" s="806"/>
      <c r="BH32" s="807"/>
      <c r="BI32" s="808"/>
      <c r="BJ32" s="806"/>
      <c r="BK32" s="807"/>
      <c r="BL32" s="807"/>
      <c r="BM32" s="807"/>
      <c r="BN32" s="808"/>
      <c r="BO32" s="850"/>
      <c r="BP32" s="810"/>
      <c r="BQ32" s="850"/>
      <c r="BR32" s="810"/>
      <c r="BS32" s="841"/>
      <c r="BT32" s="842"/>
      <c r="BU32" s="842"/>
      <c r="BV32" s="842"/>
      <c r="BW32" s="843"/>
      <c r="BX32" s="844">
        <f t="shared" si="1"/>
        <v>0</v>
      </c>
      <c r="BY32" s="845"/>
      <c r="BZ32" s="845"/>
      <c r="CA32" s="845"/>
      <c r="CB32" s="845"/>
      <c r="CC32" s="846"/>
      <c r="CD32" s="841">
        <v>0</v>
      </c>
      <c r="CE32" s="842"/>
      <c r="CF32" s="842"/>
      <c r="CG32" s="842"/>
      <c r="CH32" s="842"/>
      <c r="CI32" s="843"/>
      <c r="CJ32" s="844">
        <f t="shared" si="2"/>
        <v>0</v>
      </c>
      <c r="CK32" s="845"/>
      <c r="CL32" s="845"/>
      <c r="CM32" s="845"/>
      <c r="CN32" s="845"/>
      <c r="CO32" s="846"/>
    </row>
    <row r="33" spans="1:93" ht="19.5" customHeight="1" x14ac:dyDescent="0.3">
      <c r="A33" s="146">
        <v>19</v>
      </c>
      <c r="B33" s="847"/>
      <c r="C33" s="848"/>
      <c r="D33" s="848"/>
      <c r="E33" s="848"/>
      <c r="F33" s="848"/>
      <c r="G33" s="848"/>
      <c r="H33" s="848"/>
      <c r="I33" s="848"/>
      <c r="J33" s="848"/>
      <c r="K33" s="848"/>
      <c r="L33" s="848"/>
      <c r="M33" s="848"/>
      <c r="N33" s="848"/>
      <c r="O33" s="848"/>
      <c r="P33" s="848"/>
      <c r="Q33" s="848"/>
      <c r="R33" s="848"/>
      <c r="S33" s="848"/>
      <c r="T33" s="848"/>
      <c r="U33" s="849"/>
      <c r="V33" s="838"/>
      <c r="W33" s="838"/>
      <c r="X33" s="838"/>
      <c r="Y33" s="838"/>
      <c r="Z33" s="839"/>
      <c r="AA33" s="839"/>
      <c r="AB33" s="839"/>
      <c r="AC33" s="840"/>
      <c r="AD33" s="840"/>
      <c r="AE33" s="840"/>
      <c r="AF33" s="840"/>
      <c r="AG33" s="840"/>
      <c r="AH33" s="840"/>
      <c r="AI33" s="840"/>
      <c r="AJ33" s="840"/>
      <c r="AK33" s="840"/>
      <c r="AL33" s="840"/>
      <c r="AM33" s="840"/>
      <c r="AN33" s="840"/>
      <c r="AO33" s="840"/>
      <c r="AP33" s="840"/>
      <c r="AQ33" s="840"/>
      <c r="AR33" s="840"/>
      <c r="AS33" s="840"/>
      <c r="AT33" s="840"/>
      <c r="AU33" s="840"/>
      <c r="AV33" s="840"/>
      <c r="AW33" s="840"/>
      <c r="AX33" s="840"/>
      <c r="AY33" s="840"/>
      <c r="AZ33" s="840"/>
      <c r="BA33" s="840"/>
      <c r="BB33" s="840"/>
      <c r="BC33" s="840"/>
      <c r="BD33" s="840"/>
      <c r="BE33" s="840"/>
      <c r="BF33" s="840"/>
      <c r="BG33" s="840"/>
      <c r="BH33" s="840"/>
      <c r="BI33" s="840"/>
      <c r="BJ33" s="806"/>
      <c r="BK33" s="807"/>
      <c r="BL33" s="807"/>
      <c r="BM33" s="807"/>
      <c r="BN33" s="808"/>
      <c r="BO33" s="850"/>
      <c r="BP33" s="810"/>
      <c r="BQ33" s="850"/>
      <c r="BR33" s="810"/>
      <c r="BS33" s="841"/>
      <c r="BT33" s="842"/>
      <c r="BU33" s="842"/>
      <c r="BV33" s="842"/>
      <c r="BW33" s="843"/>
      <c r="BX33" s="844">
        <f t="shared" si="1"/>
        <v>0</v>
      </c>
      <c r="BY33" s="845"/>
      <c r="BZ33" s="845"/>
      <c r="CA33" s="845"/>
      <c r="CB33" s="845"/>
      <c r="CC33" s="846"/>
      <c r="CD33" s="841">
        <v>0</v>
      </c>
      <c r="CE33" s="842"/>
      <c r="CF33" s="842"/>
      <c r="CG33" s="842"/>
      <c r="CH33" s="842"/>
      <c r="CI33" s="843"/>
      <c r="CJ33" s="844">
        <f t="shared" si="2"/>
        <v>0</v>
      </c>
      <c r="CK33" s="845"/>
      <c r="CL33" s="845"/>
      <c r="CM33" s="845"/>
      <c r="CN33" s="845"/>
      <c r="CO33" s="846"/>
    </row>
    <row r="34" spans="1:93" ht="19.5" customHeight="1" x14ac:dyDescent="0.3">
      <c r="A34" s="146">
        <v>20</v>
      </c>
      <c r="B34" s="847"/>
      <c r="C34" s="848"/>
      <c r="D34" s="848"/>
      <c r="E34" s="848"/>
      <c r="F34" s="848"/>
      <c r="G34" s="848"/>
      <c r="H34" s="848"/>
      <c r="I34" s="848"/>
      <c r="J34" s="848"/>
      <c r="K34" s="848"/>
      <c r="L34" s="848"/>
      <c r="M34" s="848"/>
      <c r="N34" s="848"/>
      <c r="O34" s="848"/>
      <c r="P34" s="848"/>
      <c r="Q34" s="848"/>
      <c r="R34" s="848"/>
      <c r="S34" s="848"/>
      <c r="T34" s="848"/>
      <c r="U34" s="849"/>
      <c r="V34" s="838"/>
      <c r="W34" s="838"/>
      <c r="X34" s="838"/>
      <c r="Y34" s="838"/>
      <c r="Z34" s="839"/>
      <c r="AA34" s="839"/>
      <c r="AB34" s="839"/>
      <c r="AC34" s="840"/>
      <c r="AD34" s="840"/>
      <c r="AE34" s="840"/>
      <c r="AF34" s="840"/>
      <c r="AG34" s="840"/>
      <c r="AH34" s="840"/>
      <c r="AI34" s="840"/>
      <c r="AJ34" s="840"/>
      <c r="AK34" s="840"/>
      <c r="AL34" s="840"/>
      <c r="AM34" s="840"/>
      <c r="AN34" s="840"/>
      <c r="AO34" s="840"/>
      <c r="AP34" s="840"/>
      <c r="AQ34" s="840"/>
      <c r="AR34" s="840"/>
      <c r="AS34" s="840"/>
      <c r="AT34" s="840"/>
      <c r="AU34" s="840"/>
      <c r="AV34" s="840"/>
      <c r="AW34" s="840"/>
      <c r="AX34" s="840"/>
      <c r="AY34" s="840"/>
      <c r="AZ34" s="840"/>
      <c r="BA34" s="840"/>
      <c r="BB34" s="840"/>
      <c r="BC34" s="840"/>
      <c r="BD34" s="840"/>
      <c r="BE34" s="840"/>
      <c r="BF34" s="840"/>
      <c r="BG34" s="840"/>
      <c r="BH34" s="840"/>
      <c r="BI34" s="840"/>
      <c r="BJ34" s="806"/>
      <c r="BK34" s="807"/>
      <c r="BL34" s="807"/>
      <c r="BM34" s="807"/>
      <c r="BN34" s="808"/>
      <c r="BO34" s="850"/>
      <c r="BP34" s="810"/>
      <c r="BQ34" s="850"/>
      <c r="BR34" s="810"/>
      <c r="BS34" s="841"/>
      <c r="BT34" s="842"/>
      <c r="BU34" s="842"/>
      <c r="BV34" s="842"/>
      <c r="BW34" s="843"/>
      <c r="BX34" s="844">
        <f t="shared" si="1"/>
        <v>0</v>
      </c>
      <c r="BY34" s="845"/>
      <c r="BZ34" s="845"/>
      <c r="CA34" s="845"/>
      <c r="CB34" s="845"/>
      <c r="CC34" s="846"/>
      <c r="CD34" s="841">
        <v>0</v>
      </c>
      <c r="CE34" s="842"/>
      <c r="CF34" s="842"/>
      <c r="CG34" s="842"/>
      <c r="CH34" s="842"/>
      <c r="CI34" s="843"/>
      <c r="CJ34" s="844">
        <f t="shared" si="2"/>
        <v>0</v>
      </c>
      <c r="CK34" s="845"/>
      <c r="CL34" s="845"/>
      <c r="CM34" s="845"/>
      <c r="CN34" s="845"/>
      <c r="CO34" s="846"/>
    </row>
    <row r="35" spans="1:93" ht="24" customHeight="1" x14ac:dyDescent="0.3">
      <c r="A35" s="148"/>
      <c r="B35" s="872" t="s">
        <v>482</v>
      </c>
      <c r="C35" s="873"/>
      <c r="D35" s="873"/>
      <c r="E35" s="873"/>
      <c r="F35" s="873"/>
      <c r="G35" s="873"/>
      <c r="H35" s="873"/>
      <c r="I35" s="873"/>
      <c r="J35" s="873"/>
      <c r="K35" s="873"/>
      <c r="L35" s="873"/>
      <c r="M35" s="873"/>
      <c r="N35" s="873"/>
      <c r="O35" s="873"/>
      <c r="P35" s="873"/>
      <c r="Q35" s="873"/>
      <c r="R35" s="873"/>
      <c r="S35" s="873"/>
      <c r="T35" s="873"/>
      <c r="U35" s="873"/>
      <c r="V35" s="873"/>
      <c r="W35" s="873"/>
      <c r="X35" s="873"/>
      <c r="Y35" s="873"/>
      <c r="Z35" s="873"/>
      <c r="AA35" s="873"/>
      <c r="AB35" s="873"/>
      <c r="AC35" s="873"/>
      <c r="AD35" s="873"/>
      <c r="AE35" s="873"/>
      <c r="AF35" s="873"/>
      <c r="AG35" s="873"/>
      <c r="AH35" s="873"/>
      <c r="AI35" s="873"/>
      <c r="AJ35" s="873"/>
      <c r="AK35" s="873"/>
      <c r="AL35" s="873"/>
      <c r="AM35" s="873"/>
      <c r="AN35" s="873"/>
      <c r="AO35" s="873"/>
      <c r="AP35" s="873"/>
      <c r="AQ35" s="873"/>
      <c r="AR35" s="873"/>
      <c r="AS35" s="873"/>
      <c r="AT35" s="873"/>
      <c r="AU35" s="873"/>
      <c r="AV35" s="873"/>
      <c r="AW35" s="873"/>
      <c r="AX35" s="873"/>
      <c r="AY35" s="873"/>
      <c r="AZ35" s="873"/>
      <c r="BA35" s="873"/>
      <c r="BB35" s="873"/>
      <c r="BC35" s="873"/>
      <c r="BD35" s="873"/>
      <c r="BE35" s="873"/>
      <c r="BF35" s="873"/>
      <c r="BG35" s="873"/>
      <c r="BH35" s="873"/>
      <c r="BI35" s="873"/>
      <c r="BJ35" s="873"/>
      <c r="BK35" s="873"/>
      <c r="BL35" s="873"/>
      <c r="BM35" s="873"/>
      <c r="BN35" s="873"/>
      <c r="BO35" s="873"/>
      <c r="BP35" s="873"/>
      <c r="BQ35" s="873"/>
      <c r="BR35" s="873"/>
      <c r="BS35" s="873"/>
      <c r="BT35" s="873"/>
      <c r="BU35" s="873"/>
      <c r="BV35" s="873"/>
      <c r="BW35" s="874"/>
      <c r="BX35" s="844">
        <f>SUM(BX15:CC34)</f>
        <v>50000</v>
      </c>
      <c r="BY35" s="845"/>
      <c r="BZ35" s="845"/>
      <c r="CA35" s="845"/>
      <c r="CB35" s="845"/>
      <c r="CC35" s="846"/>
      <c r="CD35" s="841">
        <f>SUM(CD15:CI34)</f>
        <v>0</v>
      </c>
      <c r="CE35" s="842"/>
      <c r="CF35" s="842"/>
      <c r="CG35" s="842"/>
      <c r="CH35" s="842"/>
      <c r="CI35" s="843"/>
      <c r="CJ35" s="875">
        <f>SUM(CJ15:CO34)</f>
        <v>50000</v>
      </c>
      <c r="CK35" s="876"/>
      <c r="CL35" s="876"/>
      <c r="CM35" s="876"/>
      <c r="CN35" s="876"/>
      <c r="CO35" s="877"/>
    </row>
    <row r="36" spans="1:93" ht="18" customHeight="1" x14ac:dyDescent="0.3">
      <c r="B36" s="857"/>
      <c r="C36" s="857"/>
      <c r="D36" s="857"/>
      <c r="E36" s="857"/>
      <c r="F36" s="857"/>
      <c r="G36" s="857"/>
      <c r="H36" s="857"/>
      <c r="I36" s="857"/>
      <c r="J36" s="857"/>
      <c r="K36" s="857"/>
      <c r="L36" s="857"/>
      <c r="M36" s="857"/>
      <c r="N36" s="857"/>
      <c r="O36" s="857"/>
      <c r="P36" s="857"/>
      <c r="Q36" s="857"/>
      <c r="R36" s="857"/>
      <c r="S36" s="857"/>
      <c r="T36" s="857"/>
      <c r="U36" s="857"/>
      <c r="V36" s="857"/>
      <c r="W36" s="857"/>
      <c r="X36" s="857"/>
      <c r="Y36" s="857"/>
      <c r="Z36" s="857"/>
      <c r="AA36" s="857"/>
      <c r="AB36" s="857"/>
      <c r="AC36" s="857"/>
      <c r="AD36" s="857"/>
      <c r="AE36" s="857"/>
      <c r="AF36" s="857"/>
      <c r="AG36" s="857"/>
      <c r="AH36" s="857"/>
      <c r="AI36" s="857"/>
      <c r="AJ36" s="857"/>
      <c r="AK36" s="857"/>
      <c r="AL36" s="857"/>
      <c r="AM36" s="857"/>
      <c r="AN36" s="857"/>
      <c r="AO36" s="857"/>
      <c r="AP36" s="857"/>
      <c r="AQ36" s="857"/>
      <c r="AR36" s="857"/>
      <c r="AS36" s="857"/>
      <c r="AT36" s="857"/>
      <c r="AU36" s="857"/>
      <c r="AV36" s="857"/>
      <c r="AW36" s="857"/>
      <c r="AX36" s="857"/>
      <c r="AY36" s="857"/>
      <c r="AZ36" s="857"/>
      <c r="BA36" s="857"/>
      <c r="BB36" s="857"/>
      <c r="BC36" s="857"/>
      <c r="BD36" s="857"/>
      <c r="BE36" s="857"/>
      <c r="BF36" s="857"/>
      <c r="BG36" s="857"/>
      <c r="BH36" s="857"/>
      <c r="BI36" s="857"/>
      <c r="BJ36" s="857"/>
      <c r="BK36" s="857"/>
      <c r="BL36" s="857"/>
      <c r="BM36" s="857"/>
      <c r="BN36" s="857"/>
      <c r="BO36" s="857"/>
      <c r="BP36" s="857"/>
      <c r="BQ36" s="857"/>
      <c r="BR36" s="857"/>
      <c r="BS36" s="857"/>
      <c r="BT36" s="857"/>
      <c r="BU36" s="857"/>
      <c r="BV36" s="857"/>
      <c r="BW36" s="857"/>
      <c r="BX36" s="857"/>
      <c r="BY36" s="858" t="s">
        <v>483</v>
      </c>
      <c r="BZ36" s="858"/>
      <c r="CA36" s="858"/>
      <c r="CB36" s="858"/>
      <c r="CC36" s="858"/>
      <c r="CD36" s="858"/>
      <c r="CE36" s="858"/>
      <c r="CF36" s="858"/>
      <c r="CG36" s="858"/>
      <c r="CH36" s="858"/>
      <c r="CI36" s="859"/>
      <c r="CJ36" s="844">
        <f>CJ35</f>
        <v>50000</v>
      </c>
      <c r="CK36" s="845"/>
      <c r="CL36" s="845"/>
      <c r="CM36" s="845"/>
      <c r="CN36" s="845"/>
      <c r="CO36" s="846"/>
    </row>
    <row r="37" spans="1:93" ht="26.25" customHeight="1" x14ac:dyDescent="0.3">
      <c r="B37" s="860" t="s">
        <v>484</v>
      </c>
      <c r="C37" s="861"/>
      <c r="D37" s="861"/>
      <c r="E37" s="861"/>
      <c r="F37" s="861"/>
      <c r="G37" s="861"/>
      <c r="H37" s="861"/>
      <c r="I37" s="861"/>
      <c r="J37" s="861"/>
      <c r="K37" s="861"/>
      <c r="L37" s="861"/>
      <c r="M37" s="861"/>
      <c r="N37" s="861"/>
      <c r="O37" s="861"/>
      <c r="P37" s="861"/>
      <c r="Q37" s="862"/>
      <c r="R37" s="863" t="s">
        <v>484</v>
      </c>
      <c r="S37" s="864"/>
      <c r="T37" s="864"/>
      <c r="U37" s="864"/>
      <c r="V37" s="864"/>
      <c r="W37" s="864"/>
      <c r="X37" s="864"/>
      <c r="Y37" s="864"/>
      <c r="Z37" s="864"/>
      <c r="AA37" s="864"/>
      <c r="AB37" s="864"/>
      <c r="AC37" s="864"/>
      <c r="AD37" s="864"/>
      <c r="AE37" s="864"/>
      <c r="AF37" s="864"/>
      <c r="AG37" s="865"/>
      <c r="AH37" s="866" t="s">
        <v>484</v>
      </c>
      <c r="AI37" s="867"/>
      <c r="AJ37" s="867"/>
      <c r="AK37" s="867"/>
      <c r="AL37" s="867"/>
      <c r="AM37" s="867"/>
      <c r="AN37" s="867"/>
      <c r="AO37" s="867"/>
      <c r="AP37" s="867"/>
      <c r="AQ37" s="867"/>
      <c r="AR37" s="867"/>
      <c r="AS37" s="867"/>
      <c r="AT37" s="867"/>
      <c r="AU37" s="867"/>
      <c r="AV37" s="867"/>
      <c r="AW37" s="868"/>
      <c r="AX37" s="869" t="s">
        <v>484</v>
      </c>
      <c r="AY37" s="870"/>
      <c r="AZ37" s="870"/>
      <c r="BA37" s="870"/>
      <c r="BB37" s="870"/>
      <c r="BC37" s="870"/>
      <c r="BD37" s="870"/>
      <c r="BE37" s="870"/>
      <c r="BF37" s="870"/>
      <c r="BG37" s="870"/>
      <c r="BH37" s="870"/>
      <c r="BI37" s="870"/>
      <c r="BJ37" s="870"/>
      <c r="BK37" s="870"/>
      <c r="BL37" s="870"/>
      <c r="BM37" s="871"/>
    </row>
    <row r="38" spans="1:93" ht="18" customHeight="1" x14ac:dyDescent="0.3">
      <c r="B38" s="878" t="s">
        <v>485</v>
      </c>
      <c r="C38" s="879"/>
      <c r="D38" s="879"/>
      <c r="E38" s="879"/>
      <c r="F38" s="879"/>
      <c r="G38" s="879"/>
      <c r="H38" s="879"/>
      <c r="I38" s="879"/>
      <c r="J38" s="879"/>
      <c r="K38" s="879"/>
      <c r="L38" s="879"/>
      <c r="M38" s="879"/>
      <c r="N38" s="879"/>
      <c r="O38" s="879"/>
      <c r="P38" s="879"/>
      <c r="Q38" s="880"/>
      <c r="R38" s="881" t="s">
        <v>485</v>
      </c>
      <c r="S38" s="882"/>
      <c r="T38" s="882"/>
      <c r="U38" s="882"/>
      <c r="V38" s="882"/>
      <c r="W38" s="882"/>
      <c r="X38" s="882"/>
      <c r="Y38" s="882"/>
      <c r="Z38" s="882"/>
      <c r="AA38" s="882"/>
      <c r="AB38" s="882"/>
      <c r="AC38" s="882"/>
      <c r="AD38" s="882"/>
      <c r="AE38" s="882"/>
      <c r="AF38" s="882"/>
      <c r="AG38" s="883"/>
      <c r="AH38" s="884" t="s">
        <v>485</v>
      </c>
      <c r="AI38" s="885"/>
      <c r="AJ38" s="885"/>
      <c r="AK38" s="885"/>
      <c r="AL38" s="885"/>
      <c r="AM38" s="885"/>
      <c r="AN38" s="885"/>
      <c r="AO38" s="885"/>
      <c r="AP38" s="885"/>
      <c r="AQ38" s="885"/>
      <c r="AR38" s="885"/>
      <c r="AS38" s="885"/>
      <c r="AT38" s="885"/>
      <c r="AU38" s="885"/>
      <c r="AV38" s="885"/>
      <c r="AW38" s="886"/>
      <c r="AX38" s="887" t="s">
        <v>485</v>
      </c>
      <c r="AY38" s="888"/>
      <c r="AZ38" s="888"/>
      <c r="BA38" s="888"/>
      <c r="BB38" s="888"/>
      <c r="BC38" s="888"/>
      <c r="BD38" s="888"/>
      <c r="BE38" s="888"/>
      <c r="BF38" s="888"/>
      <c r="BG38" s="888"/>
      <c r="BH38" s="888"/>
      <c r="BI38" s="888"/>
      <c r="BJ38" s="888"/>
      <c r="BK38" s="888"/>
      <c r="BL38" s="888"/>
      <c r="BM38" s="889"/>
      <c r="BN38" s="890" t="s">
        <v>486</v>
      </c>
      <c r="BO38" s="890"/>
      <c r="BP38" s="890"/>
      <c r="BQ38" s="890"/>
      <c r="BR38" s="890"/>
      <c r="BS38" s="890"/>
      <c r="BT38" s="890"/>
      <c r="BU38" s="890"/>
      <c r="BV38" s="890"/>
      <c r="BW38" s="890"/>
      <c r="BX38" s="890"/>
      <c r="BY38" s="890"/>
      <c r="BZ38" s="890"/>
      <c r="CA38" s="890"/>
      <c r="CB38" s="890"/>
      <c r="CC38" s="890"/>
      <c r="CD38" s="891" t="s">
        <v>487</v>
      </c>
      <c r="CE38" s="892"/>
      <c r="CF38" s="892"/>
      <c r="CG38" s="892"/>
      <c r="CH38" s="892"/>
      <c r="CI38" s="892"/>
      <c r="CJ38" s="892"/>
      <c r="CK38" s="892"/>
      <c r="CL38" s="892"/>
      <c r="CM38" s="892"/>
      <c r="CN38" s="892"/>
      <c r="CO38" s="893"/>
    </row>
    <row r="39" spans="1:93" ht="18" customHeight="1" x14ac:dyDescent="0.3">
      <c r="B39" s="900"/>
      <c r="C39" s="901"/>
      <c r="D39" s="901"/>
      <c r="E39" s="901"/>
      <c r="F39" s="901"/>
      <c r="G39" s="901"/>
      <c r="H39" s="901"/>
      <c r="I39" s="901"/>
      <c r="J39" s="901"/>
      <c r="K39" s="901"/>
      <c r="L39" s="901"/>
      <c r="M39" s="901"/>
      <c r="N39" s="901"/>
      <c r="O39" s="901"/>
      <c r="P39" s="901"/>
      <c r="Q39" s="902"/>
      <c r="R39" s="903"/>
      <c r="S39" s="904"/>
      <c r="T39" s="904"/>
      <c r="U39" s="904"/>
      <c r="V39" s="904"/>
      <c r="W39" s="904"/>
      <c r="X39" s="904"/>
      <c r="Y39" s="904"/>
      <c r="Z39" s="904"/>
      <c r="AA39" s="904"/>
      <c r="AB39" s="904"/>
      <c r="AC39" s="904"/>
      <c r="AD39" s="904"/>
      <c r="AE39" s="904"/>
      <c r="AF39" s="904"/>
      <c r="AG39" s="905"/>
      <c r="AH39" s="909"/>
      <c r="AI39" s="910"/>
      <c r="AJ39" s="910"/>
      <c r="AK39" s="910"/>
      <c r="AL39" s="910"/>
      <c r="AM39" s="910"/>
      <c r="AN39" s="910"/>
      <c r="AO39" s="910"/>
      <c r="AP39" s="910"/>
      <c r="AQ39" s="910"/>
      <c r="AR39" s="910"/>
      <c r="AS39" s="910"/>
      <c r="AT39" s="910"/>
      <c r="AU39" s="910"/>
      <c r="AV39" s="910"/>
      <c r="AW39" s="911"/>
      <c r="AX39" s="915"/>
      <c r="AY39" s="916"/>
      <c r="AZ39" s="916"/>
      <c r="BA39" s="916"/>
      <c r="BB39" s="916"/>
      <c r="BC39" s="916"/>
      <c r="BD39" s="916"/>
      <c r="BE39" s="916"/>
      <c r="BF39" s="916"/>
      <c r="BG39" s="916"/>
      <c r="BH39" s="916"/>
      <c r="BI39" s="916"/>
      <c r="BJ39" s="916"/>
      <c r="BK39" s="916"/>
      <c r="BL39" s="916"/>
      <c r="BM39" s="917"/>
      <c r="BN39" s="890"/>
      <c r="BO39" s="890"/>
      <c r="BP39" s="890"/>
      <c r="BQ39" s="890"/>
      <c r="BR39" s="890"/>
      <c r="BS39" s="890"/>
      <c r="BT39" s="890"/>
      <c r="BU39" s="890"/>
      <c r="BV39" s="890"/>
      <c r="BW39" s="890"/>
      <c r="BX39" s="890"/>
      <c r="BY39" s="890"/>
      <c r="BZ39" s="890"/>
      <c r="CA39" s="890"/>
      <c r="CB39" s="890"/>
      <c r="CC39" s="890"/>
      <c r="CD39" s="894"/>
      <c r="CE39" s="895"/>
      <c r="CF39" s="895"/>
      <c r="CG39" s="895"/>
      <c r="CH39" s="895"/>
      <c r="CI39" s="895"/>
      <c r="CJ39" s="895"/>
      <c r="CK39" s="895"/>
      <c r="CL39" s="895"/>
      <c r="CM39" s="895"/>
      <c r="CN39" s="895"/>
      <c r="CO39" s="896"/>
    </row>
    <row r="40" spans="1:93" ht="18" customHeight="1" x14ac:dyDescent="0.3">
      <c r="B40" s="900"/>
      <c r="C40" s="901"/>
      <c r="D40" s="901"/>
      <c r="E40" s="901"/>
      <c r="F40" s="901"/>
      <c r="G40" s="901"/>
      <c r="H40" s="901"/>
      <c r="I40" s="901"/>
      <c r="J40" s="901"/>
      <c r="K40" s="901"/>
      <c r="L40" s="901"/>
      <c r="M40" s="901"/>
      <c r="N40" s="901"/>
      <c r="O40" s="901"/>
      <c r="P40" s="901"/>
      <c r="Q40" s="902"/>
      <c r="R40" s="906"/>
      <c r="S40" s="907"/>
      <c r="T40" s="907"/>
      <c r="U40" s="907"/>
      <c r="V40" s="907"/>
      <c r="W40" s="907"/>
      <c r="X40" s="907"/>
      <c r="Y40" s="907"/>
      <c r="Z40" s="907"/>
      <c r="AA40" s="907"/>
      <c r="AB40" s="907"/>
      <c r="AC40" s="907"/>
      <c r="AD40" s="907"/>
      <c r="AE40" s="907"/>
      <c r="AF40" s="907"/>
      <c r="AG40" s="908"/>
      <c r="AH40" s="912"/>
      <c r="AI40" s="913"/>
      <c r="AJ40" s="913"/>
      <c r="AK40" s="913"/>
      <c r="AL40" s="913"/>
      <c r="AM40" s="913"/>
      <c r="AN40" s="913"/>
      <c r="AO40" s="913"/>
      <c r="AP40" s="913"/>
      <c r="AQ40" s="913"/>
      <c r="AR40" s="913"/>
      <c r="AS40" s="913"/>
      <c r="AT40" s="913"/>
      <c r="AU40" s="913"/>
      <c r="AV40" s="913"/>
      <c r="AW40" s="914"/>
      <c r="AX40" s="918"/>
      <c r="AY40" s="919"/>
      <c r="AZ40" s="919"/>
      <c r="BA40" s="919"/>
      <c r="BB40" s="919"/>
      <c r="BC40" s="919"/>
      <c r="BD40" s="919"/>
      <c r="BE40" s="919"/>
      <c r="BF40" s="919"/>
      <c r="BG40" s="919"/>
      <c r="BH40" s="919"/>
      <c r="BI40" s="919"/>
      <c r="BJ40" s="919"/>
      <c r="BK40" s="919"/>
      <c r="BL40" s="919"/>
      <c r="BM40" s="920"/>
      <c r="BN40" s="890"/>
      <c r="BO40" s="890"/>
      <c r="BP40" s="890"/>
      <c r="BQ40" s="890"/>
      <c r="BR40" s="890"/>
      <c r="BS40" s="890"/>
      <c r="BT40" s="890"/>
      <c r="BU40" s="890"/>
      <c r="BV40" s="890"/>
      <c r="BW40" s="890"/>
      <c r="BX40" s="890"/>
      <c r="BY40" s="890"/>
      <c r="BZ40" s="890"/>
      <c r="CA40" s="890"/>
      <c r="CB40" s="890"/>
      <c r="CC40" s="890"/>
      <c r="CD40" s="894"/>
      <c r="CE40" s="895"/>
      <c r="CF40" s="895"/>
      <c r="CG40" s="895"/>
      <c r="CH40" s="895"/>
      <c r="CI40" s="895"/>
      <c r="CJ40" s="895"/>
      <c r="CK40" s="895"/>
      <c r="CL40" s="895"/>
      <c r="CM40" s="895"/>
      <c r="CN40" s="895"/>
      <c r="CO40" s="896"/>
    </row>
    <row r="41" spans="1:93" ht="18" customHeight="1" x14ac:dyDescent="0.3">
      <c r="B41" s="878" t="s">
        <v>488</v>
      </c>
      <c r="C41" s="879"/>
      <c r="D41" s="879"/>
      <c r="E41" s="879"/>
      <c r="F41" s="879"/>
      <c r="G41" s="879"/>
      <c r="H41" s="879"/>
      <c r="I41" s="879"/>
      <c r="J41" s="879"/>
      <c r="K41" s="879"/>
      <c r="L41" s="879"/>
      <c r="M41" s="879"/>
      <c r="N41" s="879"/>
      <c r="O41" s="879"/>
      <c r="P41" s="879"/>
      <c r="Q41" s="880"/>
      <c r="R41" s="881" t="s">
        <v>488</v>
      </c>
      <c r="S41" s="882"/>
      <c r="T41" s="882"/>
      <c r="U41" s="882"/>
      <c r="V41" s="882"/>
      <c r="W41" s="882"/>
      <c r="X41" s="882"/>
      <c r="Y41" s="882"/>
      <c r="Z41" s="882"/>
      <c r="AA41" s="882"/>
      <c r="AB41" s="882"/>
      <c r="AC41" s="882"/>
      <c r="AD41" s="882"/>
      <c r="AE41" s="882"/>
      <c r="AF41" s="882"/>
      <c r="AG41" s="883"/>
      <c r="AH41" s="884" t="s">
        <v>488</v>
      </c>
      <c r="AI41" s="885"/>
      <c r="AJ41" s="885"/>
      <c r="AK41" s="885"/>
      <c r="AL41" s="885"/>
      <c r="AM41" s="885"/>
      <c r="AN41" s="885"/>
      <c r="AO41" s="885"/>
      <c r="AP41" s="885"/>
      <c r="AQ41" s="885"/>
      <c r="AR41" s="885"/>
      <c r="AS41" s="885"/>
      <c r="AT41" s="885"/>
      <c r="AU41" s="885"/>
      <c r="AV41" s="885"/>
      <c r="AW41" s="886"/>
      <c r="AX41" s="887" t="s">
        <v>488</v>
      </c>
      <c r="AY41" s="888"/>
      <c r="AZ41" s="888"/>
      <c r="BA41" s="888"/>
      <c r="BB41" s="888"/>
      <c r="BC41" s="888"/>
      <c r="BD41" s="888"/>
      <c r="BE41" s="888"/>
      <c r="BF41" s="888"/>
      <c r="BG41" s="888"/>
      <c r="BH41" s="888"/>
      <c r="BI41" s="888"/>
      <c r="BJ41" s="888"/>
      <c r="BK41" s="888"/>
      <c r="BL41" s="888"/>
      <c r="BM41" s="889"/>
      <c r="BN41" s="890" t="s">
        <v>489</v>
      </c>
      <c r="BO41" s="890"/>
      <c r="BP41" s="890"/>
      <c r="BQ41" s="890"/>
      <c r="BR41" s="890"/>
      <c r="BS41" s="890"/>
      <c r="BT41" s="890"/>
      <c r="BU41" s="890"/>
      <c r="BV41" s="890"/>
      <c r="BW41" s="890"/>
      <c r="BX41" s="890"/>
      <c r="BY41" s="890"/>
      <c r="BZ41" s="890"/>
      <c r="CA41" s="890"/>
      <c r="CB41" s="890"/>
      <c r="CC41" s="890"/>
      <c r="CD41" s="894"/>
      <c r="CE41" s="895"/>
      <c r="CF41" s="895"/>
      <c r="CG41" s="895"/>
      <c r="CH41" s="895"/>
      <c r="CI41" s="895"/>
      <c r="CJ41" s="895"/>
      <c r="CK41" s="895"/>
      <c r="CL41" s="895"/>
      <c r="CM41" s="895"/>
      <c r="CN41" s="895"/>
      <c r="CO41" s="896"/>
    </row>
    <row r="42" spans="1:93" ht="18" customHeight="1" x14ac:dyDescent="0.3">
      <c r="B42" s="900"/>
      <c r="C42" s="901"/>
      <c r="D42" s="901"/>
      <c r="E42" s="901"/>
      <c r="F42" s="901"/>
      <c r="G42" s="901"/>
      <c r="H42" s="901"/>
      <c r="I42" s="901"/>
      <c r="J42" s="901"/>
      <c r="K42" s="901"/>
      <c r="L42" s="901"/>
      <c r="M42" s="901"/>
      <c r="N42" s="901"/>
      <c r="O42" s="901"/>
      <c r="P42" s="901"/>
      <c r="Q42" s="902"/>
      <c r="R42" s="903"/>
      <c r="S42" s="904"/>
      <c r="T42" s="904"/>
      <c r="U42" s="904"/>
      <c r="V42" s="904"/>
      <c r="W42" s="904"/>
      <c r="X42" s="904"/>
      <c r="Y42" s="904"/>
      <c r="Z42" s="904"/>
      <c r="AA42" s="904"/>
      <c r="AB42" s="904"/>
      <c r="AC42" s="904"/>
      <c r="AD42" s="904"/>
      <c r="AE42" s="904"/>
      <c r="AF42" s="904"/>
      <c r="AG42" s="905"/>
      <c r="AH42" s="909"/>
      <c r="AI42" s="910"/>
      <c r="AJ42" s="910"/>
      <c r="AK42" s="910"/>
      <c r="AL42" s="910"/>
      <c r="AM42" s="910"/>
      <c r="AN42" s="910"/>
      <c r="AO42" s="910"/>
      <c r="AP42" s="910"/>
      <c r="AQ42" s="910"/>
      <c r="AR42" s="910"/>
      <c r="AS42" s="910"/>
      <c r="AT42" s="910"/>
      <c r="AU42" s="910"/>
      <c r="AV42" s="910"/>
      <c r="AW42" s="911"/>
      <c r="AX42" s="915"/>
      <c r="AY42" s="916"/>
      <c r="AZ42" s="916"/>
      <c r="BA42" s="916"/>
      <c r="BB42" s="916"/>
      <c r="BC42" s="916"/>
      <c r="BD42" s="916"/>
      <c r="BE42" s="916"/>
      <c r="BF42" s="916"/>
      <c r="BG42" s="916"/>
      <c r="BH42" s="916"/>
      <c r="BI42" s="916"/>
      <c r="BJ42" s="916"/>
      <c r="BK42" s="916"/>
      <c r="BL42" s="916"/>
      <c r="BM42" s="917"/>
      <c r="BN42" s="890"/>
      <c r="BO42" s="890"/>
      <c r="BP42" s="890"/>
      <c r="BQ42" s="890"/>
      <c r="BR42" s="890"/>
      <c r="BS42" s="890"/>
      <c r="BT42" s="890"/>
      <c r="BU42" s="890"/>
      <c r="BV42" s="890"/>
      <c r="BW42" s="890"/>
      <c r="BX42" s="890"/>
      <c r="BY42" s="890"/>
      <c r="BZ42" s="890"/>
      <c r="CA42" s="890"/>
      <c r="CB42" s="890"/>
      <c r="CC42" s="890"/>
      <c r="CD42" s="897"/>
      <c r="CE42" s="898"/>
      <c r="CF42" s="898"/>
      <c r="CG42" s="898"/>
      <c r="CH42" s="898"/>
      <c r="CI42" s="898"/>
      <c r="CJ42" s="898"/>
      <c r="CK42" s="898"/>
      <c r="CL42" s="898"/>
      <c r="CM42" s="898"/>
      <c r="CN42" s="898"/>
      <c r="CO42" s="899"/>
    </row>
    <row r="43" spans="1:93" ht="18" customHeight="1" x14ac:dyDescent="0.3">
      <c r="B43" s="900"/>
      <c r="C43" s="901"/>
      <c r="D43" s="901"/>
      <c r="E43" s="901"/>
      <c r="F43" s="901"/>
      <c r="G43" s="901"/>
      <c r="H43" s="901"/>
      <c r="I43" s="901"/>
      <c r="J43" s="901"/>
      <c r="K43" s="901"/>
      <c r="L43" s="901"/>
      <c r="M43" s="901"/>
      <c r="N43" s="901"/>
      <c r="O43" s="901"/>
      <c r="P43" s="901"/>
      <c r="Q43" s="902"/>
      <c r="R43" s="906"/>
      <c r="S43" s="907"/>
      <c r="T43" s="907"/>
      <c r="U43" s="907"/>
      <c r="V43" s="907"/>
      <c r="W43" s="907"/>
      <c r="X43" s="907"/>
      <c r="Y43" s="907"/>
      <c r="Z43" s="907"/>
      <c r="AA43" s="907"/>
      <c r="AB43" s="907"/>
      <c r="AC43" s="907"/>
      <c r="AD43" s="907"/>
      <c r="AE43" s="907"/>
      <c r="AF43" s="907"/>
      <c r="AG43" s="908"/>
      <c r="AH43" s="912"/>
      <c r="AI43" s="913"/>
      <c r="AJ43" s="913"/>
      <c r="AK43" s="913"/>
      <c r="AL43" s="913"/>
      <c r="AM43" s="913"/>
      <c r="AN43" s="913"/>
      <c r="AO43" s="913"/>
      <c r="AP43" s="913"/>
      <c r="AQ43" s="913"/>
      <c r="AR43" s="913"/>
      <c r="AS43" s="913"/>
      <c r="AT43" s="913"/>
      <c r="AU43" s="913"/>
      <c r="AV43" s="913"/>
      <c r="AW43" s="914"/>
      <c r="AX43" s="918"/>
      <c r="AY43" s="919"/>
      <c r="AZ43" s="919"/>
      <c r="BA43" s="919"/>
      <c r="BB43" s="919"/>
      <c r="BC43" s="919"/>
      <c r="BD43" s="919"/>
      <c r="BE43" s="919"/>
      <c r="BF43" s="919"/>
      <c r="BG43" s="919"/>
      <c r="BH43" s="919"/>
      <c r="BI43" s="919"/>
      <c r="BJ43" s="919"/>
      <c r="BK43" s="919"/>
      <c r="BL43" s="919"/>
      <c r="BM43" s="920"/>
      <c r="BN43" s="890"/>
      <c r="BO43" s="890"/>
      <c r="BP43" s="890"/>
      <c r="BQ43" s="890"/>
      <c r="BR43" s="890"/>
      <c r="BS43" s="890"/>
      <c r="BT43" s="890"/>
      <c r="BU43" s="890"/>
      <c r="BV43" s="890"/>
      <c r="BW43" s="890"/>
      <c r="BX43" s="890"/>
      <c r="BY43" s="890"/>
      <c r="BZ43" s="890"/>
      <c r="CA43" s="890"/>
      <c r="CB43" s="890"/>
      <c r="CC43" s="890"/>
      <c r="CD43" s="891" t="s">
        <v>490</v>
      </c>
      <c r="CE43" s="892"/>
      <c r="CF43" s="892"/>
      <c r="CG43" s="892"/>
      <c r="CH43" s="892"/>
      <c r="CI43" s="892"/>
      <c r="CJ43" s="892"/>
      <c r="CK43" s="892"/>
      <c r="CL43" s="892"/>
      <c r="CM43" s="892"/>
      <c r="CN43" s="892"/>
      <c r="CO43" s="893"/>
    </row>
    <row r="44" spans="1:93" ht="19.5" customHeight="1" x14ac:dyDescent="0.3">
      <c r="B44" s="878" t="s">
        <v>491</v>
      </c>
      <c r="C44" s="879"/>
      <c r="D44" s="879"/>
      <c r="E44" s="879"/>
      <c r="F44" s="879"/>
      <c r="G44" s="879"/>
      <c r="H44" s="879"/>
      <c r="I44" s="879"/>
      <c r="J44" s="879"/>
      <c r="K44" s="879"/>
      <c r="L44" s="879"/>
      <c r="M44" s="879"/>
      <c r="N44" s="879"/>
      <c r="O44" s="879"/>
      <c r="P44" s="879"/>
      <c r="Q44" s="880"/>
      <c r="R44" s="881" t="s">
        <v>491</v>
      </c>
      <c r="S44" s="882"/>
      <c r="T44" s="882"/>
      <c r="U44" s="882"/>
      <c r="V44" s="882"/>
      <c r="W44" s="882"/>
      <c r="X44" s="882"/>
      <c r="Y44" s="882"/>
      <c r="Z44" s="882"/>
      <c r="AA44" s="882"/>
      <c r="AB44" s="882"/>
      <c r="AC44" s="882"/>
      <c r="AD44" s="882"/>
      <c r="AE44" s="882"/>
      <c r="AF44" s="882"/>
      <c r="AG44" s="883"/>
      <c r="AH44" s="884" t="s">
        <v>491</v>
      </c>
      <c r="AI44" s="885"/>
      <c r="AJ44" s="885"/>
      <c r="AK44" s="885"/>
      <c r="AL44" s="885"/>
      <c r="AM44" s="885"/>
      <c r="AN44" s="885"/>
      <c r="AO44" s="885"/>
      <c r="AP44" s="885"/>
      <c r="AQ44" s="885"/>
      <c r="AR44" s="885"/>
      <c r="AS44" s="885"/>
      <c r="AT44" s="885"/>
      <c r="AU44" s="885"/>
      <c r="AV44" s="885"/>
      <c r="AW44" s="886"/>
      <c r="AX44" s="887" t="s">
        <v>491</v>
      </c>
      <c r="AY44" s="888"/>
      <c r="AZ44" s="888"/>
      <c r="BA44" s="888"/>
      <c r="BB44" s="888"/>
      <c r="BC44" s="888"/>
      <c r="BD44" s="888"/>
      <c r="BE44" s="888"/>
      <c r="BF44" s="888"/>
      <c r="BG44" s="888"/>
      <c r="BH44" s="888"/>
      <c r="BI44" s="888"/>
      <c r="BJ44" s="888"/>
      <c r="BK44" s="888"/>
      <c r="BL44" s="888"/>
      <c r="BM44" s="889"/>
      <c r="BN44" s="890" t="s">
        <v>492</v>
      </c>
      <c r="BO44" s="890"/>
      <c r="BP44" s="890"/>
      <c r="BQ44" s="890"/>
      <c r="BR44" s="890"/>
      <c r="BS44" s="890"/>
      <c r="BT44" s="890"/>
      <c r="BU44" s="890"/>
      <c r="BV44" s="890"/>
      <c r="BW44" s="890"/>
      <c r="BX44" s="890"/>
      <c r="BY44" s="890"/>
      <c r="BZ44" s="890"/>
      <c r="CA44" s="890"/>
      <c r="CB44" s="890"/>
      <c r="CC44" s="890"/>
      <c r="CD44" s="894"/>
      <c r="CE44" s="895"/>
      <c r="CF44" s="895"/>
      <c r="CG44" s="895"/>
      <c r="CH44" s="895"/>
      <c r="CI44" s="895"/>
      <c r="CJ44" s="895"/>
      <c r="CK44" s="895"/>
      <c r="CL44" s="895"/>
      <c r="CM44" s="895"/>
      <c r="CN44" s="895"/>
      <c r="CO44" s="896"/>
    </row>
    <row r="45" spans="1:93" ht="19.5" customHeight="1" x14ac:dyDescent="0.3">
      <c r="B45" s="900"/>
      <c r="C45" s="901"/>
      <c r="D45" s="901"/>
      <c r="E45" s="901"/>
      <c r="F45" s="901"/>
      <c r="G45" s="901"/>
      <c r="H45" s="901"/>
      <c r="I45" s="901"/>
      <c r="J45" s="901"/>
      <c r="K45" s="901"/>
      <c r="L45" s="901"/>
      <c r="M45" s="901"/>
      <c r="N45" s="901"/>
      <c r="O45" s="901"/>
      <c r="P45" s="901"/>
      <c r="Q45" s="902"/>
      <c r="R45" s="903"/>
      <c r="S45" s="904"/>
      <c r="T45" s="904"/>
      <c r="U45" s="904"/>
      <c r="V45" s="904"/>
      <c r="W45" s="904"/>
      <c r="X45" s="904"/>
      <c r="Y45" s="904"/>
      <c r="Z45" s="904"/>
      <c r="AA45" s="904"/>
      <c r="AB45" s="904"/>
      <c r="AC45" s="904"/>
      <c r="AD45" s="904"/>
      <c r="AE45" s="904"/>
      <c r="AF45" s="904"/>
      <c r="AG45" s="905"/>
      <c r="AH45" s="909"/>
      <c r="AI45" s="910"/>
      <c r="AJ45" s="910"/>
      <c r="AK45" s="910"/>
      <c r="AL45" s="910"/>
      <c r="AM45" s="910"/>
      <c r="AN45" s="910"/>
      <c r="AO45" s="910"/>
      <c r="AP45" s="910"/>
      <c r="AQ45" s="910"/>
      <c r="AR45" s="910"/>
      <c r="AS45" s="910"/>
      <c r="AT45" s="910"/>
      <c r="AU45" s="910"/>
      <c r="AV45" s="910"/>
      <c r="AW45" s="911"/>
      <c r="AX45" s="915"/>
      <c r="AY45" s="916"/>
      <c r="AZ45" s="916"/>
      <c r="BA45" s="916"/>
      <c r="BB45" s="916"/>
      <c r="BC45" s="916"/>
      <c r="BD45" s="916"/>
      <c r="BE45" s="916"/>
      <c r="BF45" s="916"/>
      <c r="BG45" s="916"/>
      <c r="BH45" s="916"/>
      <c r="BI45" s="916"/>
      <c r="BJ45" s="916"/>
      <c r="BK45" s="916"/>
      <c r="BL45" s="916"/>
      <c r="BM45" s="917"/>
      <c r="BN45" s="890"/>
      <c r="BO45" s="890"/>
      <c r="BP45" s="890"/>
      <c r="BQ45" s="890"/>
      <c r="BR45" s="890"/>
      <c r="BS45" s="890"/>
      <c r="BT45" s="890"/>
      <c r="BU45" s="890"/>
      <c r="BV45" s="890"/>
      <c r="BW45" s="890"/>
      <c r="BX45" s="890"/>
      <c r="BY45" s="890"/>
      <c r="BZ45" s="890"/>
      <c r="CA45" s="890"/>
      <c r="CB45" s="890"/>
      <c r="CC45" s="890"/>
      <c r="CD45" s="894"/>
      <c r="CE45" s="895"/>
      <c r="CF45" s="895"/>
      <c r="CG45" s="895"/>
      <c r="CH45" s="895"/>
      <c r="CI45" s="895"/>
      <c r="CJ45" s="895"/>
      <c r="CK45" s="895"/>
      <c r="CL45" s="895"/>
      <c r="CM45" s="895"/>
      <c r="CN45" s="895"/>
      <c r="CO45" s="896"/>
    </row>
    <row r="46" spans="1:93" ht="19.5" customHeight="1" x14ac:dyDescent="0.3">
      <c r="B46" s="900"/>
      <c r="C46" s="901"/>
      <c r="D46" s="901"/>
      <c r="E46" s="901"/>
      <c r="F46" s="901"/>
      <c r="G46" s="901"/>
      <c r="H46" s="901"/>
      <c r="I46" s="901"/>
      <c r="J46" s="901"/>
      <c r="K46" s="901"/>
      <c r="L46" s="901"/>
      <c r="M46" s="901"/>
      <c r="N46" s="901"/>
      <c r="O46" s="901"/>
      <c r="P46" s="901"/>
      <c r="Q46" s="902"/>
      <c r="R46" s="906"/>
      <c r="S46" s="907"/>
      <c r="T46" s="907"/>
      <c r="U46" s="907"/>
      <c r="V46" s="907"/>
      <c r="W46" s="907"/>
      <c r="X46" s="907"/>
      <c r="Y46" s="907"/>
      <c r="Z46" s="907"/>
      <c r="AA46" s="907"/>
      <c r="AB46" s="907"/>
      <c r="AC46" s="907"/>
      <c r="AD46" s="907"/>
      <c r="AE46" s="907"/>
      <c r="AF46" s="907"/>
      <c r="AG46" s="908"/>
      <c r="AH46" s="912"/>
      <c r="AI46" s="913"/>
      <c r="AJ46" s="913"/>
      <c r="AK46" s="913"/>
      <c r="AL46" s="913"/>
      <c r="AM46" s="913"/>
      <c r="AN46" s="913"/>
      <c r="AO46" s="913"/>
      <c r="AP46" s="913"/>
      <c r="AQ46" s="913"/>
      <c r="AR46" s="913"/>
      <c r="AS46" s="913"/>
      <c r="AT46" s="913"/>
      <c r="AU46" s="913"/>
      <c r="AV46" s="913"/>
      <c r="AW46" s="914"/>
      <c r="AX46" s="918"/>
      <c r="AY46" s="919"/>
      <c r="AZ46" s="919"/>
      <c r="BA46" s="919"/>
      <c r="BB46" s="919"/>
      <c r="BC46" s="919"/>
      <c r="BD46" s="919"/>
      <c r="BE46" s="919"/>
      <c r="BF46" s="919"/>
      <c r="BG46" s="919"/>
      <c r="BH46" s="919"/>
      <c r="BI46" s="919"/>
      <c r="BJ46" s="919"/>
      <c r="BK46" s="919"/>
      <c r="BL46" s="919"/>
      <c r="BM46" s="920"/>
      <c r="BN46" s="890"/>
      <c r="BO46" s="890"/>
      <c r="BP46" s="890"/>
      <c r="BQ46" s="890"/>
      <c r="BR46" s="890"/>
      <c r="BS46" s="890"/>
      <c r="BT46" s="890"/>
      <c r="BU46" s="890"/>
      <c r="BV46" s="890"/>
      <c r="BW46" s="890"/>
      <c r="BX46" s="890"/>
      <c r="BY46" s="890"/>
      <c r="BZ46" s="890"/>
      <c r="CA46" s="890"/>
      <c r="CB46" s="890"/>
      <c r="CC46" s="890"/>
      <c r="CD46" s="894"/>
      <c r="CE46" s="895"/>
      <c r="CF46" s="895"/>
      <c r="CG46" s="895"/>
      <c r="CH46" s="895"/>
      <c r="CI46" s="895"/>
      <c r="CJ46" s="895"/>
      <c r="CK46" s="895"/>
      <c r="CL46" s="895"/>
      <c r="CM46" s="895"/>
      <c r="CN46" s="895"/>
      <c r="CO46" s="896"/>
    </row>
    <row r="47" spans="1:93" ht="16.5" customHeight="1" x14ac:dyDescent="0.3">
      <c r="B47" s="878" t="s">
        <v>493</v>
      </c>
      <c r="C47" s="879"/>
      <c r="D47" s="879"/>
      <c r="E47" s="879"/>
      <c r="F47" s="879"/>
      <c r="G47" s="879"/>
      <c r="H47" s="879"/>
      <c r="I47" s="879"/>
      <c r="J47" s="879"/>
      <c r="K47" s="879"/>
      <c r="L47" s="879"/>
      <c r="M47" s="879"/>
      <c r="N47" s="879"/>
      <c r="O47" s="879"/>
      <c r="P47" s="879"/>
      <c r="Q47" s="880"/>
      <c r="R47" s="881" t="s">
        <v>493</v>
      </c>
      <c r="S47" s="882"/>
      <c r="T47" s="882"/>
      <c r="U47" s="882"/>
      <c r="V47" s="882"/>
      <c r="W47" s="882"/>
      <c r="X47" s="882"/>
      <c r="Y47" s="882"/>
      <c r="Z47" s="882"/>
      <c r="AA47" s="882"/>
      <c r="AB47" s="882"/>
      <c r="AC47" s="882"/>
      <c r="AD47" s="882"/>
      <c r="AE47" s="882"/>
      <c r="AF47" s="882"/>
      <c r="AG47" s="883"/>
      <c r="AH47" s="884" t="s">
        <v>493</v>
      </c>
      <c r="AI47" s="885"/>
      <c r="AJ47" s="885"/>
      <c r="AK47" s="885"/>
      <c r="AL47" s="885"/>
      <c r="AM47" s="885"/>
      <c r="AN47" s="885"/>
      <c r="AO47" s="885"/>
      <c r="AP47" s="885"/>
      <c r="AQ47" s="885"/>
      <c r="AR47" s="885"/>
      <c r="AS47" s="885"/>
      <c r="AT47" s="885"/>
      <c r="AU47" s="885"/>
      <c r="AV47" s="885"/>
      <c r="AW47" s="886"/>
      <c r="AX47" s="887" t="s">
        <v>493</v>
      </c>
      <c r="AY47" s="888"/>
      <c r="AZ47" s="888"/>
      <c r="BA47" s="888"/>
      <c r="BB47" s="888"/>
      <c r="BC47" s="888"/>
      <c r="BD47" s="888"/>
      <c r="BE47" s="888"/>
      <c r="BF47" s="888"/>
      <c r="BG47" s="888"/>
      <c r="BH47" s="888"/>
      <c r="BI47" s="888"/>
      <c r="BJ47" s="888"/>
      <c r="BK47" s="888"/>
      <c r="BL47" s="888"/>
      <c r="BM47" s="889"/>
      <c r="BN47" s="890" t="s">
        <v>494</v>
      </c>
      <c r="BO47" s="890"/>
      <c r="BP47" s="890"/>
      <c r="BQ47" s="890"/>
      <c r="BR47" s="890"/>
      <c r="BS47" s="890"/>
      <c r="BT47" s="890"/>
      <c r="BU47" s="890"/>
      <c r="BV47" s="890"/>
      <c r="BW47" s="890"/>
      <c r="BX47" s="890"/>
      <c r="BY47" s="890"/>
      <c r="BZ47" s="890"/>
      <c r="CA47" s="890"/>
      <c r="CB47" s="890"/>
      <c r="CC47" s="890"/>
      <c r="CD47" s="894"/>
      <c r="CE47" s="895"/>
      <c r="CF47" s="895"/>
      <c r="CG47" s="895"/>
      <c r="CH47" s="895"/>
      <c r="CI47" s="895"/>
      <c r="CJ47" s="895"/>
      <c r="CK47" s="895"/>
      <c r="CL47" s="895"/>
      <c r="CM47" s="895"/>
      <c r="CN47" s="895"/>
      <c r="CO47" s="896"/>
    </row>
    <row r="48" spans="1:93" ht="16.5" customHeight="1" x14ac:dyDescent="0.3">
      <c r="B48" s="929"/>
      <c r="C48" s="930"/>
      <c r="D48" s="930"/>
      <c r="E48" s="930"/>
      <c r="F48" s="930"/>
      <c r="G48" s="930"/>
      <c r="H48" s="930"/>
      <c r="I48" s="930"/>
      <c r="J48" s="930"/>
      <c r="K48" s="930"/>
      <c r="L48" s="930"/>
      <c r="M48" s="930"/>
      <c r="N48" s="930"/>
      <c r="O48" s="930"/>
      <c r="P48" s="930"/>
      <c r="Q48" s="931"/>
      <c r="R48" s="903"/>
      <c r="S48" s="904"/>
      <c r="T48" s="904"/>
      <c r="U48" s="904"/>
      <c r="V48" s="904"/>
      <c r="W48" s="904"/>
      <c r="X48" s="904"/>
      <c r="Y48" s="904"/>
      <c r="Z48" s="904"/>
      <c r="AA48" s="904"/>
      <c r="AB48" s="904"/>
      <c r="AC48" s="904"/>
      <c r="AD48" s="904"/>
      <c r="AE48" s="904"/>
      <c r="AF48" s="904"/>
      <c r="AG48" s="905"/>
      <c r="AH48" s="909"/>
      <c r="AI48" s="910"/>
      <c r="AJ48" s="910"/>
      <c r="AK48" s="910"/>
      <c r="AL48" s="910"/>
      <c r="AM48" s="910"/>
      <c r="AN48" s="910"/>
      <c r="AO48" s="910"/>
      <c r="AP48" s="910"/>
      <c r="AQ48" s="910"/>
      <c r="AR48" s="910"/>
      <c r="AS48" s="910"/>
      <c r="AT48" s="910"/>
      <c r="AU48" s="910"/>
      <c r="AV48" s="910"/>
      <c r="AW48" s="911"/>
      <c r="AX48" s="915"/>
      <c r="AY48" s="916"/>
      <c r="AZ48" s="916"/>
      <c r="BA48" s="916"/>
      <c r="BB48" s="916"/>
      <c r="BC48" s="916"/>
      <c r="BD48" s="916"/>
      <c r="BE48" s="916"/>
      <c r="BF48" s="916"/>
      <c r="BG48" s="916"/>
      <c r="BH48" s="916"/>
      <c r="BI48" s="916"/>
      <c r="BJ48" s="916"/>
      <c r="BK48" s="916"/>
      <c r="BL48" s="916"/>
      <c r="BM48" s="917"/>
      <c r="BN48" s="890"/>
      <c r="BO48" s="890"/>
      <c r="BP48" s="890"/>
      <c r="BQ48" s="890"/>
      <c r="BR48" s="890"/>
      <c r="BS48" s="890"/>
      <c r="BT48" s="890"/>
      <c r="BU48" s="890"/>
      <c r="BV48" s="890"/>
      <c r="BW48" s="890"/>
      <c r="BX48" s="890"/>
      <c r="BY48" s="890"/>
      <c r="BZ48" s="890"/>
      <c r="CA48" s="890"/>
      <c r="CB48" s="890"/>
      <c r="CC48" s="890"/>
      <c r="CD48" s="894"/>
      <c r="CE48" s="895"/>
      <c r="CF48" s="895"/>
      <c r="CG48" s="895"/>
      <c r="CH48" s="895"/>
      <c r="CI48" s="895"/>
      <c r="CJ48" s="895"/>
      <c r="CK48" s="895"/>
      <c r="CL48" s="895"/>
      <c r="CM48" s="895"/>
      <c r="CN48" s="895"/>
      <c r="CO48" s="896"/>
    </row>
    <row r="49" spans="2:93" ht="16.5" customHeight="1" thickBot="1" x14ac:dyDescent="0.35">
      <c r="B49" s="932"/>
      <c r="C49" s="933"/>
      <c r="D49" s="933"/>
      <c r="E49" s="933"/>
      <c r="F49" s="933"/>
      <c r="G49" s="933"/>
      <c r="H49" s="933"/>
      <c r="I49" s="933"/>
      <c r="J49" s="933"/>
      <c r="K49" s="933"/>
      <c r="L49" s="933"/>
      <c r="M49" s="933"/>
      <c r="N49" s="933"/>
      <c r="O49" s="933"/>
      <c r="P49" s="933"/>
      <c r="Q49" s="934"/>
      <c r="R49" s="906"/>
      <c r="S49" s="907"/>
      <c r="T49" s="907"/>
      <c r="U49" s="907"/>
      <c r="V49" s="907"/>
      <c r="W49" s="907"/>
      <c r="X49" s="907"/>
      <c r="Y49" s="907"/>
      <c r="Z49" s="907"/>
      <c r="AA49" s="907"/>
      <c r="AB49" s="907"/>
      <c r="AC49" s="907"/>
      <c r="AD49" s="907"/>
      <c r="AE49" s="907"/>
      <c r="AF49" s="907"/>
      <c r="AG49" s="908"/>
      <c r="AH49" s="912"/>
      <c r="AI49" s="913"/>
      <c r="AJ49" s="913"/>
      <c r="AK49" s="913"/>
      <c r="AL49" s="913"/>
      <c r="AM49" s="913"/>
      <c r="AN49" s="913"/>
      <c r="AO49" s="913"/>
      <c r="AP49" s="913"/>
      <c r="AQ49" s="913"/>
      <c r="AR49" s="913"/>
      <c r="AS49" s="913"/>
      <c r="AT49" s="913"/>
      <c r="AU49" s="913"/>
      <c r="AV49" s="913"/>
      <c r="AW49" s="914"/>
      <c r="AX49" s="918"/>
      <c r="AY49" s="919"/>
      <c r="AZ49" s="919"/>
      <c r="BA49" s="919"/>
      <c r="BB49" s="919"/>
      <c r="BC49" s="919"/>
      <c r="BD49" s="919"/>
      <c r="BE49" s="919"/>
      <c r="BF49" s="919"/>
      <c r="BG49" s="919"/>
      <c r="BH49" s="919"/>
      <c r="BI49" s="919"/>
      <c r="BJ49" s="919"/>
      <c r="BK49" s="919"/>
      <c r="BL49" s="919"/>
      <c r="BM49" s="920"/>
      <c r="BN49" s="890"/>
      <c r="BO49" s="890"/>
      <c r="BP49" s="890"/>
      <c r="BQ49" s="890"/>
      <c r="BR49" s="890"/>
      <c r="BS49" s="890"/>
      <c r="BT49" s="890"/>
      <c r="BU49" s="890"/>
      <c r="BV49" s="890"/>
      <c r="BW49" s="890"/>
      <c r="BX49" s="890"/>
      <c r="BY49" s="890"/>
      <c r="BZ49" s="890"/>
      <c r="CA49" s="890"/>
      <c r="CB49" s="890"/>
      <c r="CC49" s="890"/>
      <c r="CD49" s="894"/>
      <c r="CE49" s="895"/>
      <c r="CF49" s="895"/>
      <c r="CG49" s="895"/>
      <c r="CH49" s="895"/>
      <c r="CI49" s="895"/>
      <c r="CJ49" s="895"/>
      <c r="CK49" s="895"/>
      <c r="CL49" s="895"/>
      <c r="CM49" s="895"/>
      <c r="CN49" s="895"/>
      <c r="CO49" s="896"/>
    </row>
    <row r="50" spans="2:93" ht="16.5" customHeight="1" x14ac:dyDescent="0.3">
      <c r="AP50" s="921" t="s">
        <v>495</v>
      </c>
      <c r="AQ50" s="922"/>
      <c r="AR50" s="922"/>
      <c r="AS50" s="922"/>
      <c r="AT50" s="922"/>
      <c r="AU50" s="922"/>
      <c r="AV50" s="922"/>
      <c r="AW50" s="922"/>
      <c r="AX50" s="922"/>
      <c r="AY50" s="922"/>
      <c r="AZ50" s="922"/>
      <c r="BA50" s="922"/>
      <c r="BB50" s="922"/>
      <c r="BC50" s="922"/>
      <c r="BD50" s="922"/>
      <c r="BE50" s="922"/>
      <c r="BF50" s="922"/>
      <c r="BG50" s="923"/>
      <c r="BH50" s="921" t="s">
        <v>496</v>
      </c>
      <c r="BI50" s="922"/>
      <c r="BJ50" s="922"/>
      <c r="BK50" s="922"/>
      <c r="BL50" s="922"/>
      <c r="BM50" s="922"/>
      <c r="BN50" s="922"/>
      <c r="BO50" s="922"/>
      <c r="BP50" s="922"/>
      <c r="BQ50" s="922"/>
      <c r="BR50" s="922"/>
      <c r="BS50" s="922"/>
      <c r="BT50" s="922"/>
      <c r="BU50" s="922"/>
      <c r="BV50" s="922"/>
      <c r="BW50" s="922"/>
      <c r="BX50" s="922"/>
      <c r="BY50" s="922"/>
      <c r="BZ50" s="922"/>
      <c r="CA50" s="923"/>
      <c r="CB50" s="143"/>
      <c r="CC50" s="143"/>
      <c r="CD50" s="894"/>
      <c r="CE50" s="895"/>
      <c r="CF50" s="895"/>
      <c r="CG50" s="895"/>
      <c r="CH50" s="895"/>
      <c r="CI50" s="895"/>
      <c r="CJ50" s="895"/>
      <c r="CK50" s="895"/>
      <c r="CL50" s="895"/>
      <c r="CM50" s="895"/>
      <c r="CN50" s="895"/>
      <c r="CO50" s="896"/>
    </row>
    <row r="51" spans="2:93" ht="16.5" customHeight="1" x14ac:dyDescent="0.3">
      <c r="AP51" s="924"/>
      <c r="AQ51" s="796"/>
      <c r="AR51" s="796"/>
      <c r="AS51" s="796"/>
      <c r="AT51" s="796"/>
      <c r="AU51" s="796"/>
      <c r="AV51" s="796"/>
      <c r="AW51" s="796"/>
      <c r="AX51" s="796"/>
      <c r="AY51" s="796"/>
      <c r="AZ51" s="796"/>
      <c r="BA51" s="796"/>
      <c r="BB51" s="796"/>
      <c r="BC51" s="796"/>
      <c r="BD51" s="796"/>
      <c r="BE51" s="796"/>
      <c r="BF51" s="796"/>
      <c r="BG51" s="925"/>
      <c r="BH51" s="924"/>
      <c r="BI51" s="796"/>
      <c r="BJ51" s="796"/>
      <c r="BK51" s="796"/>
      <c r="BL51" s="796"/>
      <c r="BM51" s="796"/>
      <c r="BN51" s="796"/>
      <c r="BO51" s="796"/>
      <c r="BP51" s="796"/>
      <c r="BQ51" s="796"/>
      <c r="BR51" s="796"/>
      <c r="BS51" s="796"/>
      <c r="BT51" s="796"/>
      <c r="BU51" s="796"/>
      <c r="BV51" s="796"/>
      <c r="BW51" s="796"/>
      <c r="BX51" s="796"/>
      <c r="BY51" s="796"/>
      <c r="BZ51" s="796"/>
      <c r="CA51" s="925"/>
      <c r="CD51" s="894"/>
      <c r="CE51" s="895"/>
      <c r="CF51" s="895"/>
      <c r="CG51" s="895"/>
      <c r="CH51" s="895"/>
      <c r="CI51" s="895"/>
      <c r="CJ51" s="895"/>
      <c r="CK51" s="895"/>
      <c r="CL51" s="895"/>
      <c r="CM51" s="895"/>
      <c r="CN51" s="895"/>
      <c r="CO51" s="896"/>
    </row>
    <row r="52" spans="2:93" ht="16.5" customHeight="1" x14ac:dyDescent="0.3">
      <c r="AP52" s="924"/>
      <c r="AQ52" s="796"/>
      <c r="AR52" s="796"/>
      <c r="AS52" s="796"/>
      <c r="AT52" s="796"/>
      <c r="AU52" s="796"/>
      <c r="AV52" s="796"/>
      <c r="AW52" s="796"/>
      <c r="AX52" s="796"/>
      <c r="AY52" s="796"/>
      <c r="AZ52" s="796"/>
      <c r="BA52" s="796"/>
      <c r="BB52" s="796"/>
      <c r="BC52" s="796"/>
      <c r="BD52" s="796"/>
      <c r="BE52" s="796"/>
      <c r="BF52" s="796"/>
      <c r="BG52" s="925"/>
      <c r="BH52" s="924"/>
      <c r="BI52" s="796"/>
      <c r="BJ52" s="796"/>
      <c r="BK52" s="796"/>
      <c r="BL52" s="796"/>
      <c r="BM52" s="796"/>
      <c r="BN52" s="796"/>
      <c r="BO52" s="796"/>
      <c r="BP52" s="796"/>
      <c r="BQ52" s="796"/>
      <c r="BR52" s="796"/>
      <c r="BS52" s="796"/>
      <c r="BT52" s="796"/>
      <c r="BU52" s="796"/>
      <c r="BV52" s="796"/>
      <c r="BW52" s="796"/>
      <c r="BX52" s="796"/>
      <c r="BY52" s="796"/>
      <c r="BZ52" s="796"/>
      <c r="CA52" s="925"/>
      <c r="CD52" s="897"/>
      <c r="CE52" s="898"/>
      <c r="CF52" s="898"/>
      <c r="CG52" s="898"/>
      <c r="CH52" s="898"/>
      <c r="CI52" s="898"/>
      <c r="CJ52" s="898"/>
      <c r="CK52" s="898"/>
      <c r="CL52" s="898"/>
      <c r="CM52" s="898"/>
      <c r="CN52" s="898"/>
      <c r="CO52" s="899"/>
    </row>
    <row r="53" spans="2:93" x14ac:dyDescent="0.3">
      <c r="AP53" s="924"/>
      <c r="AQ53" s="796"/>
      <c r="AR53" s="796"/>
      <c r="AS53" s="796"/>
      <c r="AT53" s="796"/>
      <c r="AU53" s="796"/>
      <c r="AV53" s="796"/>
      <c r="AW53" s="796"/>
      <c r="AX53" s="796"/>
      <c r="AY53" s="796"/>
      <c r="AZ53" s="796"/>
      <c r="BA53" s="796"/>
      <c r="BB53" s="796"/>
      <c r="BC53" s="796"/>
      <c r="BD53" s="796"/>
      <c r="BE53" s="796"/>
      <c r="BF53" s="796"/>
      <c r="BG53" s="925"/>
      <c r="BH53" s="924"/>
      <c r="BI53" s="796"/>
      <c r="BJ53" s="796"/>
      <c r="BK53" s="796"/>
      <c r="BL53" s="796"/>
      <c r="BM53" s="796"/>
      <c r="BN53" s="796"/>
      <c r="BO53" s="796"/>
      <c r="BP53" s="796"/>
      <c r="BQ53" s="796"/>
      <c r="BR53" s="796"/>
      <c r="BS53" s="796"/>
      <c r="BT53" s="796"/>
      <c r="BU53" s="796"/>
      <c r="BV53" s="796"/>
      <c r="BW53" s="796"/>
      <c r="BX53" s="796"/>
      <c r="BY53" s="796"/>
      <c r="BZ53" s="796"/>
      <c r="CA53" s="925"/>
    </row>
    <row r="54" spans="2:93" ht="16.5" customHeight="1" thickBot="1" x14ac:dyDescent="0.35">
      <c r="AP54" s="926"/>
      <c r="AQ54" s="927"/>
      <c r="AR54" s="927"/>
      <c r="AS54" s="927"/>
      <c r="AT54" s="927"/>
      <c r="AU54" s="927"/>
      <c r="AV54" s="927"/>
      <c r="AW54" s="927"/>
      <c r="AX54" s="927"/>
      <c r="AY54" s="927"/>
      <c r="AZ54" s="927"/>
      <c r="BA54" s="927"/>
      <c r="BB54" s="927"/>
      <c r="BC54" s="927"/>
      <c r="BD54" s="927"/>
      <c r="BE54" s="927"/>
      <c r="BF54" s="927"/>
      <c r="BG54" s="928"/>
      <c r="BH54" s="926"/>
      <c r="BI54" s="927"/>
      <c r="BJ54" s="927"/>
      <c r="BK54" s="927"/>
      <c r="BL54" s="927"/>
      <c r="BM54" s="927"/>
      <c r="BN54" s="927"/>
      <c r="BO54" s="927"/>
      <c r="BP54" s="927"/>
      <c r="BQ54" s="927"/>
      <c r="BR54" s="927"/>
      <c r="BS54" s="927"/>
      <c r="BT54" s="927"/>
      <c r="BU54" s="927"/>
      <c r="BV54" s="927"/>
      <c r="BW54" s="927"/>
      <c r="BX54" s="927"/>
      <c r="BY54" s="927"/>
      <c r="BZ54" s="927"/>
      <c r="CA54" s="928"/>
    </row>
    <row r="55" spans="2:93" ht="17.25" customHeight="1" x14ac:dyDescent="0.3"/>
  </sheetData>
  <sheetProtection formatRows="0" selectLockedCells="1"/>
  <mergeCells count="437">
    <mergeCell ref="BN44:CC46"/>
    <mergeCell ref="B45:Q46"/>
    <mergeCell ref="R45:AG46"/>
    <mergeCell ref="AH45:AW46"/>
    <mergeCell ref="AX45:BM46"/>
    <mergeCell ref="AP50:BG50"/>
    <mergeCell ref="BH50:CA50"/>
    <mergeCell ref="AP51:BG54"/>
    <mergeCell ref="BH51:CA54"/>
    <mergeCell ref="B47:Q47"/>
    <mergeCell ref="R47:AG47"/>
    <mergeCell ref="AH47:AW47"/>
    <mergeCell ref="AX47:BM47"/>
    <mergeCell ref="BN47:CC49"/>
    <mergeCell ref="B48:Q49"/>
    <mergeCell ref="R48:AG49"/>
    <mergeCell ref="AH48:AW49"/>
    <mergeCell ref="AX48:BM49"/>
    <mergeCell ref="B38:Q38"/>
    <mergeCell ref="R38:AG38"/>
    <mergeCell ref="AH38:AW38"/>
    <mergeCell ref="AX38:BM38"/>
    <mergeCell ref="BN38:CC40"/>
    <mergeCell ref="CD38:CO42"/>
    <mergeCell ref="B39:Q40"/>
    <mergeCell ref="R39:AG40"/>
    <mergeCell ref="AH39:AW40"/>
    <mergeCell ref="AX39:BM40"/>
    <mergeCell ref="B41:Q41"/>
    <mergeCell ref="R41:AG41"/>
    <mergeCell ref="AH41:AW41"/>
    <mergeCell ref="AX41:BM41"/>
    <mergeCell ref="BN41:CC43"/>
    <mergeCell ref="B42:Q43"/>
    <mergeCell ref="R42:AG43"/>
    <mergeCell ref="AH42:AW43"/>
    <mergeCell ref="AX42:BM43"/>
    <mergeCell ref="CD43:CO52"/>
    <mergeCell ref="B44:Q44"/>
    <mergeCell ref="R44:AG44"/>
    <mergeCell ref="AH44:AW44"/>
    <mergeCell ref="AX44:BM44"/>
    <mergeCell ref="B36:BX36"/>
    <mergeCell ref="BY36:CI36"/>
    <mergeCell ref="CJ36:CO36"/>
    <mergeCell ref="B37:Q37"/>
    <mergeCell ref="R37:AG37"/>
    <mergeCell ref="AH37:AW37"/>
    <mergeCell ref="AX37:BM37"/>
    <mergeCell ref="BQ34:BR34"/>
    <mergeCell ref="BS34:BW34"/>
    <mergeCell ref="BX34:CC34"/>
    <mergeCell ref="CD34:CI34"/>
    <mergeCell ref="CJ34:CO34"/>
    <mergeCell ref="B35:BW35"/>
    <mergeCell ref="BX35:CC35"/>
    <mergeCell ref="CD35:CI35"/>
    <mergeCell ref="CJ35:CO35"/>
    <mergeCell ref="AT34:AX34"/>
    <mergeCell ref="AY34:BC34"/>
    <mergeCell ref="BD34:BF34"/>
    <mergeCell ref="BG34:BI34"/>
    <mergeCell ref="BJ34:BN34"/>
    <mergeCell ref="BO34:BP34"/>
    <mergeCell ref="B34:U34"/>
    <mergeCell ref="V34:Y34"/>
    <mergeCell ref="Z34:AB34"/>
    <mergeCell ref="AC34:AH34"/>
    <mergeCell ref="AI34:AN34"/>
    <mergeCell ref="AO34:AS34"/>
    <mergeCell ref="BO33:BP33"/>
    <mergeCell ref="BQ33:BR33"/>
    <mergeCell ref="BS33:BW33"/>
    <mergeCell ref="BX33:CC33"/>
    <mergeCell ref="CD33:CI33"/>
    <mergeCell ref="CJ33:CO33"/>
    <mergeCell ref="AO33:AS33"/>
    <mergeCell ref="AT33:AX33"/>
    <mergeCell ref="AY33:BC33"/>
    <mergeCell ref="BD33:BF33"/>
    <mergeCell ref="BG33:BI33"/>
    <mergeCell ref="BJ33:BN33"/>
    <mergeCell ref="BQ32:BR32"/>
    <mergeCell ref="BS32:BW32"/>
    <mergeCell ref="BX32:CC32"/>
    <mergeCell ref="CD32:CI32"/>
    <mergeCell ref="CJ32:CO32"/>
    <mergeCell ref="BJ32:BN32"/>
    <mergeCell ref="BO32:BP32"/>
    <mergeCell ref="B33:U33"/>
    <mergeCell ref="V33:Y33"/>
    <mergeCell ref="Z33:AB33"/>
    <mergeCell ref="AC33:AH33"/>
    <mergeCell ref="AI33:AN33"/>
    <mergeCell ref="AT32:AX32"/>
    <mergeCell ref="AY32:BC32"/>
    <mergeCell ref="BD32:BF32"/>
    <mergeCell ref="BG32:BI32"/>
    <mergeCell ref="B32:U32"/>
    <mergeCell ref="V32:Y32"/>
    <mergeCell ref="Z32:AB32"/>
    <mergeCell ref="AC32:AH32"/>
    <mergeCell ref="AI32:AN32"/>
    <mergeCell ref="AO32:AS32"/>
    <mergeCell ref="BS31:BW31"/>
    <mergeCell ref="BX31:CC31"/>
    <mergeCell ref="CD31:CI31"/>
    <mergeCell ref="CJ31:CO31"/>
    <mergeCell ref="AO31:AS31"/>
    <mergeCell ref="AT31:AX31"/>
    <mergeCell ref="AY31:BC31"/>
    <mergeCell ref="BD31:BF31"/>
    <mergeCell ref="BG31:BI31"/>
    <mergeCell ref="BJ31:BN31"/>
    <mergeCell ref="BQ30:BR30"/>
    <mergeCell ref="BS30:BW30"/>
    <mergeCell ref="BX30:CC30"/>
    <mergeCell ref="CD30:CI30"/>
    <mergeCell ref="CJ30:CO30"/>
    <mergeCell ref="B31:U31"/>
    <mergeCell ref="V31:Y31"/>
    <mergeCell ref="Z31:AB31"/>
    <mergeCell ref="AC31:AH31"/>
    <mergeCell ref="AI31:AN31"/>
    <mergeCell ref="AT30:AX30"/>
    <mergeCell ref="AY30:BC30"/>
    <mergeCell ref="BD30:BF30"/>
    <mergeCell ref="BG30:BI30"/>
    <mergeCell ref="BJ30:BN30"/>
    <mergeCell ref="BO30:BP30"/>
    <mergeCell ref="B30:U30"/>
    <mergeCell ref="V30:Y30"/>
    <mergeCell ref="Z30:AB30"/>
    <mergeCell ref="AC30:AH30"/>
    <mergeCell ref="AI30:AN30"/>
    <mergeCell ref="AO30:AS30"/>
    <mergeCell ref="BO31:BP31"/>
    <mergeCell ref="BQ31:BR31"/>
    <mergeCell ref="BS29:BW29"/>
    <mergeCell ref="BX29:CC29"/>
    <mergeCell ref="CD29:CI29"/>
    <mergeCell ref="CJ29:CO29"/>
    <mergeCell ref="AO29:AS29"/>
    <mergeCell ref="AT29:AX29"/>
    <mergeCell ref="AY29:BC29"/>
    <mergeCell ref="BD29:BF29"/>
    <mergeCell ref="BG29:BI29"/>
    <mergeCell ref="BJ29:BN29"/>
    <mergeCell ref="BQ28:BR28"/>
    <mergeCell ref="BS28:BW28"/>
    <mergeCell ref="BX28:CC28"/>
    <mergeCell ref="CD28:CI28"/>
    <mergeCell ref="CJ28:CO28"/>
    <mergeCell ref="B29:U29"/>
    <mergeCell ref="V29:Y29"/>
    <mergeCell ref="Z29:AB29"/>
    <mergeCell ref="AC29:AH29"/>
    <mergeCell ref="AI29:AN29"/>
    <mergeCell ref="AT28:AX28"/>
    <mergeCell ref="AY28:BC28"/>
    <mergeCell ref="BD28:BF28"/>
    <mergeCell ref="BG28:BI28"/>
    <mergeCell ref="BJ28:BN28"/>
    <mergeCell ref="BO28:BP28"/>
    <mergeCell ref="B28:U28"/>
    <mergeCell ref="V28:Y28"/>
    <mergeCell ref="Z28:AB28"/>
    <mergeCell ref="AC28:AH28"/>
    <mergeCell ref="AI28:AN28"/>
    <mergeCell ref="AO28:AS28"/>
    <mergeCell ref="BO29:BP29"/>
    <mergeCell ref="BQ29:BR29"/>
    <mergeCell ref="BS27:BW27"/>
    <mergeCell ref="BX27:CC27"/>
    <mergeCell ref="CD27:CI27"/>
    <mergeCell ref="CJ27:CO27"/>
    <mergeCell ref="AO27:AS27"/>
    <mergeCell ref="AT27:AX27"/>
    <mergeCell ref="AY27:BC27"/>
    <mergeCell ref="BD27:BF27"/>
    <mergeCell ref="BG27:BI27"/>
    <mergeCell ref="BJ27:BN27"/>
    <mergeCell ref="BQ26:BR26"/>
    <mergeCell ref="BS26:BW26"/>
    <mergeCell ref="BX26:CC26"/>
    <mergeCell ref="CD26:CI26"/>
    <mergeCell ref="CJ26:CO26"/>
    <mergeCell ref="B27:U27"/>
    <mergeCell ref="V27:Y27"/>
    <mergeCell ref="Z27:AB27"/>
    <mergeCell ref="AC27:AH27"/>
    <mergeCell ref="AI27:AN27"/>
    <mergeCell ref="AT26:AX26"/>
    <mergeCell ref="AY26:BC26"/>
    <mergeCell ref="BD26:BF26"/>
    <mergeCell ref="BG26:BI26"/>
    <mergeCell ref="BJ26:BN26"/>
    <mergeCell ref="BO26:BP26"/>
    <mergeCell ref="B26:U26"/>
    <mergeCell ref="V26:Y26"/>
    <mergeCell ref="Z26:AB26"/>
    <mergeCell ref="AC26:AH26"/>
    <mergeCell ref="AI26:AN26"/>
    <mergeCell ref="AO26:AS26"/>
    <mergeCell ref="BO27:BP27"/>
    <mergeCell ref="BQ27:BR27"/>
    <mergeCell ref="BS25:BW25"/>
    <mergeCell ref="BX25:CC25"/>
    <mergeCell ref="CD25:CI25"/>
    <mergeCell ref="CJ25:CO25"/>
    <mergeCell ref="AO25:AS25"/>
    <mergeCell ref="AT25:AX25"/>
    <mergeCell ref="AY25:BC25"/>
    <mergeCell ref="BD25:BF25"/>
    <mergeCell ref="BG25:BI25"/>
    <mergeCell ref="BJ25:BN25"/>
    <mergeCell ref="BQ24:BR24"/>
    <mergeCell ref="BS24:BW24"/>
    <mergeCell ref="BX24:CC24"/>
    <mergeCell ref="CD24:CI24"/>
    <mergeCell ref="CJ24:CO24"/>
    <mergeCell ref="B25:U25"/>
    <mergeCell ref="V25:Y25"/>
    <mergeCell ref="Z25:AB25"/>
    <mergeCell ref="AC25:AH25"/>
    <mergeCell ref="AI25:AN25"/>
    <mergeCell ref="AT24:AX24"/>
    <mergeCell ref="AY24:BC24"/>
    <mergeCell ref="BD24:BF24"/>
    <mergeCell ref="BG24:BI24"/>
    <mergeCell ref="BJ24:BN24"/>
    <mergeCell ref="BO24:BP24"/>
    <mergeCell ref="B24:U24"/>
    <mergeCell ref="V24:Y24"/>
    <mergeCell ref="Z24:AB24"/>
    <mergeCell ref="AC24:AH24"/>
    <mergeCell ref="AI24:AN24"/>
    <mergeCell ref="AO24:AS24"/>
    <mergeCell ref="BO25:BP25"/>
    <mergeCell ref="BQ25:BR25"/>
    <mergeCell ref="BS23:BW23"/>
    <mergeCell ref="BX23:CC23"/>
    <mergeCell ref="CD23:CI23"/>
    <mergeCell ref="CJ23:CO23"/>
    <mergeCell ref="AO23:AS23"/>
    <mergeCell ref="AT23:AX23"/>
    <mergeCell ref="AY23:BC23"/>
    <mergeCell ref="BD23:BF23"/>
    <mergeCell ref="BG23:BI23"/>
    <mergeCell ref="BJ23:BN23"/>
    <mergeCell ref="BQ22:BR22"/>
    <mergeCell ref="BS22:BW22"/>
    <mergeCell ref="BX22:CC22"/>
    <mergeCell ref="CD22:CI22"/>
    <mergeCell ref="CJ22:CO22"/>
    <mergeCell ref="B23:U23"/>
    <mergeCell ref="V23:Y23"/>
    <mergeCell ref="Z23:AB23"/>
    <mergeCell ref="AC23:AH23"/>
    <mergeCell ref="AI23:AN23"/>
    <mergeCell ref="AT22:AX22"/>
    <mergeCell ref="AY22:BC22"/>
    <mergeCell ref="BD22:BF22"/>
    <mergeCell ref="BG22:BI22"/>
    <mergeCell ref="BJ22:BN22"/>
    <mergeCell ref="BO22:BP22"/>
    <mergeCell ref="B22:U22"/>
    <mergeCell ref="V22:Y22"/>
    <mergeCell ref="Z22:AB22"/>
    <mergeCell ref="AC22:AH22"/>
    <mergeCell ref="AI22:AN22"/>
    <mergeCell ref="AO22:AS22"/>
    <mergeCell ref="BO23:BP23"/>
    <mergeCell ref="BQ23:BR23"/>
    <mergeCell ref="BS21:BW21"/>
    <mergeCell ref="BX21:CC21"/>
    <mergeCell ref="CD21:CI21"/>
    <mergeCell ref="CJ21:CO21"/>
    <mergeCell ref="AO21:AS21"/>
    <mergeCell ref="AT21:AX21"/>
    <mergeCell ref="AY21:BC21"/>
    <mergeCell ref="BD21:BF21"/>
    <mergeCell ref="BG21:BI21"/>
    <mergeCell ref="BJ21:BN21"/>
    <mergeCell ref="BQ20:BR20"/>
    <mergeCell ref="BS20:BW20"/>
    <mergeCell ref="BX20:CC20"/>
    <mergeCell ref="CD20:CI20"/>
    <mergeCell ref="CJ20:CO20"/>
    <mergeCell ref="B21:U21"/>
    <mergeCell ref="V21:Y21"/>
    <mergeCell ref="Z21:AB21"/>
    <mergeCell ref="AC21:AH21"/>
    <mergeCell ref="AI21:AN21"/>
    <mergeCell ref="AT20:AX20"/>
    <mergeCell ref="AY20:BC20"/>
    <mergeCell ref="BD20:BF20"/>
    <mergeCell ref="BG20:BI20"/>
    <mergeCell ref="BJ20:BN20"/>
    <mergeCell ref="BO20:BP20"/>
    <mergeCell ref="B20:U20"/>
    <mergeCell ref="V20:Y20"/>
    <mergeCell ref="Z20:AB20"/>
    <mergeCell ref="AC20:AH20"/>
    <mergeCell ref="AI20:AN20"/>
    <mergeCell ref="AO20:AS20"/>
    <mergeCell ref="BO21:BP21"/>
    <mergeCell ref="BQ21:BR21"/>
    <mergeCell ref="BS19:BW19"/>
    <mergeCell ref="BX19:CC19"/>
    <mergeCell ref="CD19:CI19"/>
    <mergeCell ref="CJ19:CO19"/>
    <mergeCell ref="AO19:AS19"/>
    <mergeCell ref="AT19:AX19"/>
    <mergeCell ref="AY19:BC19"/>
    <mergeCell ref="BD19:BF19"/>
    <mergeCell ref="BG19:BI19"/>
    <mergeCell ref="BJ19:BN19"/>
    <mergeCell ref="BQ18:BR18"/>
    <mergeCell ref="BS18:BW18"/>
    <mergeCell ref="BX18:CC18"/>
    <mergeCell ref="CD18:CI18"/>
    <mergeCell ref="CJ18:CO18"/>
    <mergeCell ref="B19:U19"/>
    <mergeCell ref="V19:Y19"/>
    <mergeCell ref="Z19:AB19"/>
    <mergeCell ref="AC19:AH19"/>
    <mergeCell ref="AI19:AN19"/>
    <mergeCell ref="AT18:AX18"/>
    <mergeCell ref="AY18:BC18"/>
    <mergeCell ref="BD18:BF18"/>
    <mergeCell ref="BG18:BI18"/>
    <mergeCell ref="BJ18:BN18"/>
    <mergeCell ref="BO18:BP18"/>
    <mergeCell ref="B18:U18"/>
    <mergeCell ref="V18:Y18"/>
    <mergeCell ref="Z18:AB18"/>
    <mergeCell ref="AC18:AH18"/>
    <mergeCell ref="AI18:AN18"/>
    <mergeCell ref="AO18:AS18"/>
    <mergeCell ref="BO19:BP19"/>
    <mergeCell ref="BQ19:BR19"/>
    <mergeCell ref="BJ16:BN16"/>
    <mergeCell ref="BO16:BP16"/>
    <mergeCell ref="BO17:BP17"/>
    <mergeCell ref="BQ17:BR17"/>
    <mergeCell ref="BS17:BW17"/>
    <mergeCell ref="BX17:CC17"/>
    <mergeCell ref="CD17:CI17"/>
    <mergeCell ref="CJ17:CO17"/>
    <mergeCell ref="AO17:AS17"/>
    <mergeCell ref="AT17:AX17"/>
    <mergeCell ref="AY17:BC17"/>
    <mergeCell ref="BD17:BF17"/>
    <mergeCell ref="BG17:BI17"/>
    <mergeCell ref="BJ17:BN17"/>
    <mergeCell ref="B17:U17"/>
    <mergeCell ref="V17:Y17"/>
    <mergeCell ref="Z17:AB17"/>
    <mergeCell ref="AC17:AH17"/>
    <mergeCell ref="AI17:AN17"/>
    <mergeCell ref="AT16:AX16"/>
    <mergeCell ref="AY16:BC16"/>
    <mergeCell ref="BD16:BF16"/>
    <mergeCell ref="BG16:BI16"/>
    <mergeCell ref="BO14:BP14"/>
    <mergeCell ref="BQ14:BR14"/>
    <mergeCell ref="BS14:BW14"/>
    <mergeCell ref="BS15:BW15"/>
    <mergeCell ref="BX15:CC15"/>
    <mergeCell ref="CD15:CI15"/>
    <mergeCell ref="CJ15:CO15"/>
    <mergeCell ref="B16:U16"/>
    <mergeCell ref="V16:Y16"/>
    <mergeCell ref="Z16:AB16"/>
    <mergeCell ref="AC16:AH16"/>
    <mergeCell ref="AI16:AN16"/>
    <mergeCell ref="AO16:AS16"/>
    <mergeCell ref="AY15:BC15"/>
    <mergeCell ref="BD15:BF15"/>
    <mergeCell ref="BG15:BI15"/>
    <mergeCell ref="BJ15:BN15"/>
    <mergeCell ref="BO15:BP15"/>
    <mergeCell ref="BQ15:BR15"/>
    <mergeCell ref="BQ16:BR16"/>
    <mergeCell ref="BS16:BW16"/>
    <mergeCell ref="BX16:CC16"/>
    <mergeCell ref="CD16:CI16"/>
    <mergeCell ref="CJ16:CO16"/>
    <mergeCell ref="B15:U15"/>
    <mergeCell ref="V15:Y15"/>
    <mergeCell ref="Z15:AB15"/>
    <mergeCell ref="AC15:AH15"/>
    <mergeCell ref="AI15:AN15"/>
    <mergeCell ref="AO15:AS15"/>
    <mergeCell ref="AT15:AX15"/>
    <mergeCell ref="BD14:BF14"/>
    <mergeCell ref="BG14:BI14"/>
    <mergeCell ref="CF4:CN4"/>
    <mergeCell ref="B6:F8"/>
    <mergeCell ref="G6:CO9"/>
    <mergeCell ref="B11:CO11"/>
    <mergeCell ref="BL12:BN12"/>
    <mergeCell ref="BO12:CO12"/>
    <mergeCell ref="BL2:CC2"/>
    <mergeCell ref="T3:V3"/>
    <mergeCell ref="W3:AK3"/>
    <mergeCell ref="AQ3:BH3"/>
    <mergeCell ref="BL3:CC3"/>
    <mergeCell ref="T4:V4"/>
    <mergeCell ref="W4:AK4"/>
    <mergeCell ref="AQ4:BH4"/>
    <mergeCell ref="BL4:CC4"/>
    <mergeCell ref="A1:A14"/>
    <mergeCell ref="T1:AK1"/>
    <mergeCell ref="AM1:AO1"/>
    <mergeCell ref="AQ1:BH1"/>
    <mergeCell ref="BL1:CC1"/>
    <mergeCell ref="T2:V2"/>
    <mergeCell ref="W2:AK2"/>
    <mergeCell ref="AM2:AO4"/>
    <mergeCell ref="AQ2:AU2"/>
    <mergeCell ref="AV2:BH2"/>
    <mergeCell ref="AZ13:BK13"/>
    <mergeCell ref="BL13:CO13"/>
    <mergeCell ref="B14:U14"/>
    <mergeCell ref="V14:Y14"/>
    <mergeCell ref="Z14:AB14"/>
    <mergeCell ref="AC14:AH14"/>
    <mergeCell ref="AI14:AN14"/>
    <mergeCell ref="AO14:AS14"/>
    <mergeCell ref="AT14:AX14"/>
    <mergeCell ref="AY14:BC14"/>
    <mergeCell ref="BX14:CC14"/>
    <mergeCell ref="CD14:CI14"/>
    <mergeCell ref="CJ14:CO14"/>
    <mergeCell ref="BJ14:BN14"/>
  </mergeCells>
  <printOptions horizontalCentered="1" verticalCentered="1"/>
  <pageMargins left="0.25" right="0.25" top="0.75" bottom="0.75" header="0.3" footer="0.3"/>
  <pageSetup scale="47" fitToHeight="0" orientation="landscape" r:id="rId1"/>
  <headerFooter>
    <oddHeader xml:space="preserve">&amp;C&amp;"-,Bold"&amp;20FY2X Internal Purchase Request (IPR)
</oddHeader>
    <oddFooter>&amp;RIPR Revised 03/31/2025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48</xdr:col>
                    <xdr:colOff>123825</xdr:colOff>
                    <xdr:row>11</xdr:row>
                    <xdr:rowOff>0</xdr:rowOff>
                  </from>
                  <to>
                    <xdr:col>64</xdr:col>
                    <xdr:colOff>95250</xdr:colOff>
                    <xdr:row>12</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85725</xdr:colOff>
                    <xdr:row>10</xdr:row>
                    <xdr:rowOff>180975</xdr:rowOff>
                  </from>
                  <to>
                    <xdr:col>17</xdr:col>
                    <xdr:colOff>85725</xdr:colOff>
                    <xdr:row>12</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20</xdr:col>
                    <xdr:colOff>57150</xdr:colOff>
                    <xdr:row>10</xdr:row>
                    <xdr:rowOff>200025</xdr:rowOff>
                  </from>
                  <to>
                    <xdr:col>35</xdr:col>
                    <xdr:colOff>123825</xdr:colOff>
                    <xdr:row>12</xdr:row>
                    <xdr:rowOff>19050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295275</xdr:colOff>
                    <xdr:row>11</xdr:row>
                    <xdr:rowOff>161925</xdr:rowOff>
                  </from>
                  <to>
                    <xdr:col>18</xdr:col>
                    <xdr:colOff>123825</xdr:colOff>
                    <xdr:row>12</xdr:row>
                    <xdr:rowOff>200025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63</xdr:col>
                    <xdr:colOff>38100</xdr:colOff>
                    <xdr:row>11</xdr:row>
                    <xdr:rowOff>190500</xdr:rowOff>
                  </from>
                  <to>
                    <xdr:col>67</xdr:col>
                    <xdr:colOff>104775</xdr:colOff>
                    <xdr:row>13</xdr:row>
                    <xdr:rowOff>9525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44</xdr:col>
                    <xdr:colOff>19050</xdr:colOff>
                    <xdr:row>11</xdr:row>
                    <xdr:rowOff>200025</xdr:rowOff>
                  </from>
                  <to>
                    <xdr:col>50</xdr:col>
                    <xdr:colOff>66675</xdr:colOff>
                    <xdr:row>13</xdr:row>
                    <xdr:rowOff>19050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82</xdr:col>
                    <xdr:colOff>114300</xdr:colOff>
                    <xdr:row>2</xdr:row>
                    <xdr:rowOff>28575</xdr:rowOff>
                  </from>
                  <to>
                    <xdr:col>92</xdr:col>
                    <xdr:colOff>47625</xdr:colOff>
                    <xdr:row>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82</xdr:col>
                    <xdr:colOff>123825</xdr:colOff>
                    <xdr:row>0</xdr:row>
                    <xdr:rowOff>104775</xdr:rowOff>
                  </from>
                  <to>
                    <xdr:col>92</xdr:col>
                    <xdr:colOff>57150</xdr:colOff>
                    <xdr:row>1</xdr:row>
                    <xdr:rowOff>171450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81</xdr:col>
                    <xdr:colOff>104775</xdr:colOff>
                    <xdr:row>46</xdr:row>
                    <xdr:rowOff>104775</xdr:rowOff>
                  </from>
                  <to>
                    <xdr:col>86</xdr:col>
                    <xdr:colOff>38100</xdr:colOff>
                    <xdr:row>47</xdr:row>
                    <xdr:rowOff>152400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81</xdr:col>
                    <xdr:colOff>95250</xdr:colOff>
                    <xdr:row>42</xdr:row>
                    <xdr:rowOff>200025</xdr:rowOff>
                  </from>
                  <to>
                    <xdr:col>91</xdr:col>
                    <xdr:colOff>152400</xdr:colOff>
                    <xdr:row>44</xdr:row>
                    <xdr:rowOff>19050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86</xdr:col>
                    <xdr:colOff>19050</xdr:colOff>
                    <xdr:row>46</xdr:row>
                    <xdr:rowOff>95250</xdr:rowOff>
                  </from>
                  <to>
                    <xdr:col>89</xdr:col>
                    <xdr:colOff>104775</xdr:colOff>
                    <xdr:row>47</xdr:row>
                    <xdr:rowOff>171450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80</xdr:col>
                    <xdr:colOff>171450</xdr:colOff>
                    <xdr:row>37</xdr:row>
                    <xdr:rowOff>133350</xdr:rowOff>
                  </from>
                  <to>
                    <xdr:col>90</xdr:col>
                    <xdr:colOff>152400</xdr:colOff>
                    <xdr:row>38</xdr:row>
                    <xdr:rowOff>190500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82</xdr:col>
                    <xdr:colOff>28575</xdr:colOff>
                    <xdr:row>39</xdr:row>
                    <xdr:rowOff>85725</xdr:rowOff>
                  </from>
                  <to>
                    <xdr:col>91</xdr:col>
                    <xdr:colOff>171450</xdr:colOff>
                    <xdr:row>40</xdr:row>
                    <xdr:rowOff>152400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86</xdr:col>
                    <xdr:colOff>76200</xdr:colOff>
                    <xdr:row>39</xdr:row>
                    <xdr:rowOff>95250</xdr:rowOff>
                  </from>
                  <to>
                    <xdr:col>96</xdr:col>
                    <xdr:colOff>38100</xdr:colOff>
                    <xdr:row>40</xdr:row>
                    <xdr:rowOff>171450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82</xdr:col>
                    <xdr:colOff>28575</xdr:colOff>
                    <xdr:row>40</xdr:row>
                    <xdr:rowOff>9525</xdr:rowOff>
                  </from>
                  <to>
                    <xdr:col>92</xdr:col>
                    <xdr:colOff>0</xdr:colOff>
                    <xdr:row>41</xdr:row>
                    <xdr:rowOff>85725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86</xdr:col>
                    <xdr:colOff>76200</xdr:colOff>
                    <xdr:row>40</xdr:row>
                    <xdr:rowOff>28575</xdr:rowOff>
                  </from>
                  <to>
                    <xdr:col>96</xdr:col>
                    <xdr:colOff>47625</xdr:colOff>
                    <xdr:row>41</xdr:row>
                    <xdr:rowOff>114300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80</xdr:col>
                    <xdr:colOff>180975</xdr:colOff>
                    <xdr:row>40</xdr:row>
                    <xdr:rowOff>209550</xdr:rowOff>
                  </from>
                  <to>
                    <xdr:col>90</xdr:col>
                    <xdr:colOff>152400</xdr:colOff>
                    <xdr:row>42</xdr:row>
                    <xdr:rowOff>66675</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80</xdr:col>
                    <xdr:colOff>171450</xdr:colOff>
                    <xdr:row>38</xdr:row>
                    <xdr:rowOff>95250</xdr:rowOff>
                  </from>
                  <to>
                    <xdr:col>90</xdr:col>
                    <xdr:colOff>152400</xdr:colOff>
                    <xdr:row>39</xdr:row>
                    <xdr:rowOff>152400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22</xdr:col>
                    <xdr:colOff>66675</xdr:colOff>
                    <xdr:row>11</xdr:row>
                    <xdr:rowOff>200025</xdr:rowOff>
                  </from>
                  <to>
                    <xdr:col>32</xdr:col>
                    <xdr:colOff>371475</xdr:colOff>
                    <xdr:row>13</xdr:row>
                    <xdr:rowOff>19050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32</xdr:col>
                    <xdr:colOff>295275</xdr:colOff>
                    <xdr:row>11</xdr:row>
                    <xdr:rowOff>200025</xdr:rowOff>
                  </from>
                  <to>
                    <xdr:col>40</xdr:col>
                    <xdr:colOff>0</xdr:colOff>
                    <xdr:row>12</xdr:row>
                    <xdr:rowOff>200025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81</xdr:col>
                    <xdr:colOff>104775</xdr:colOff>
                    <xdr:row>45</xdr:row>
                    <xdr:rowOff>66675</xdr:rowOff>
                  </from>
                  <to>
                    <xdr:col>91</xdr:col>
                    <xdr:colOff>171450</xdr:colOff>
                    <xdr:row>46</xdr:row>
                    <xdr:rowOff>114300</xdr:rowOff>
                  </to>
                </anchor>
              </controlPr>
            </control>
          </mc:Choice>
        </mc:AlternateContent>
        <mc:AlternateContent xmlns:mc="http://schemas.openxmlformats.org/markup-compatibility/2006">
          <mc:Choice Requires="x14">
            <control shapeId="9238" r:id="rId25" name="Check Box 22">
              <controlPr defaultSize="0" autoFill="0" autoLine="0" autoPict="0" altText="Operating Transfer">
                <anchor moveWithCells="1">
                  <from>
                    <xdr:col>82</xdr:col>
                    <xdr:colOff>123825</xdr:colOff>
                    <xdr:row>1</xdr:row>
                    <xdr:rowOff>66675</xdr:rowOff>
                  </from>
                  <to>
                    <xdr:col>92</xdr:col>
                    <xdr:colOff>38100</xdr:colOff>
                    <xdr:row>2</xdr:row>
                    <xdr:rowOff>114300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81</xdr:col>
                    <xdr:colOff>104775</xdr:colOff>
                    <xdr:row>47</xdr:row>
                    <xdr:rowOff>180975</xdr:rowOff>
                  </from>
                  <to>
                    <xdr:col>91</xdr:col>
                    <xdr:colOff>57150</xdr:colOff>
                    <xdr:row>49</xdr:row>
                    <xdr:rowOff>38100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81</xdr:col>
                    <xdr:colOff>104775</xdr:colOff>
                    <xdr:row>43</xdr:row>
                    <xdr:rowOff>228600</xdr:rowOff>
                  </from>
                  <to>
                    <xdr:col>91</xdr:col>
                    <xdr:colOff>171450</xdr:colOff>
                    <xdr:row>45</xdr:row>
                    <xdr:rowOff>133350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81</xdr:col>
                    <xdr:colOff>114300</xdr:colOff>
                    <xdr:row>49</xdr:row>
                    <xdr:rowOff>19050</xdr:rowOff>
                  </from>
                  <to>
                    <xdr:col>91</xdr:col>
                    <xdr:colOff>66675</xdr:colOff>
                    <xdr:row>50</xdr:row>
                    <xdr:rowOff>66675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81</xdr:col>
                    <xdr:colOff>123825</xdr:colOff>
                    <xdr:row>50</xdr:row>
                    <xdr:rowOff>76200</xdr:rowOff>
                  </from>
                  <to>
                    <xdr:col>91</xdr:col>
                    <xdr:colOff>76200</xdr:colOff>
                    <xdr:row>51</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48</xdr:col>
                    <xdr:colOff>19050</xdr:colOff>
                    <xdr:row>50</xdr:row>
                    <xdr:rowOff>95250</xdr:rowOff>
                  </from>
                  <to>
                    <xdr:col>51</xdr:col>
                    <xdr:colOff>57150</xdr:colOff>
                    <xdr:row>51</xdr:row>
                    <xdr:rowOff>171450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42</xdr:col>
                    <xdr:colOff>76200</xdr:colOff>
                    <xdr:row>50</xdr:row>
                    <xdr:rowOff>47625</xdr:rowOff>
                  </from>
                  <to>
                    <xdr:col>47</xdr:col>
                    <xdr:colOff>47625</xdr:colOff>
                    <xdr:row>51</xdr:row>
                    <xdr:rowOff>123825</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48</xdr:col>
                    <xdr:colOff>38100</xdr:colOff>
                    <xdr:row>51</xdr:row>
                    <xdr:rowOff>152400</xdr:rowOff>
                  </from>
                  <to>
                    <xdr:col>51</xdr:col>
                    <xdr:colOff>57150</xdr:colOff>
                    <xdr:row>53</xdr:row>
                    <xdr:rowOff>19050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42</xdr:col>
                    <xdr:colOff>95250</xdr:colOff>
                    <xdr:row>51</xdr:row>
                    <xdr:rowOff>161925</xdr:rowOff>
                  </from>
                  <to>
                    <xdr:col>47</xdr:col>
                    <xdr:colOff>76200</xdr:colOff>
                    <xdr:row>53</xdr:row>
                    <xdr:rowOff>38100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70</xdr:col>
                    <xdr:colOff>38100</xdr:colOff>
                    <xdr:row>52</xdr:row>
                    <xdr:rowOff>28575</xdr:rowOff>
                  </from>
                  <to>
                    <xdr:col>78</xdr:col>
                    <xdr:colOff>57150</xdr:colOff>
                    <xdr:row>53</xdr:row>
                    <xdr:rowOff>104775</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70</xdr:col>
                    <xdr:colOff>57150</xdr:colOff>
                    <xdr:row>50</xdr:row>
                    <xdr:rowOff>190500</xdr:rowOff>
                  </from>
                  <to>
                    <xdr:col>77</xdr:col>
                    <xdr:colOff>0</xdr:colOff>
                    <xdr:row>52</xdr:row>
                    <xdr:rowOff>47625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59</xdr:col>
                    <xdr:colOff>152400</xdr:colOff>
                    <xdr:row>50</xdr:row>
                    <xdr:rowOff>171450</xdr:rowOff>
                  </from>
                  <to>
                    <xdr:col>64</xdr:col>
                    <xdr:colOff>238125</xdr:colOff>
                    <xdr:row>52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D1BE-B4FF-45D4-B19A-A92BF81CA80A}">
  <dimension ref="A1:J42"/>
  <sheetViews>
    <sheetView topLeftCell="K1" workbookViewId="0">
      <selection activeCell="P41" sqref="P41"/>
    </sheetView>
  </sheetViews>
  <sheetFormatPr defaultRowHeight="15" x14ac:dyDescent="0.25"/>
  <cols>
    <col min="1" max="10" width="0" hidden="1" customWidth="1"/>
  </cols>
  <sheetData>
    <row r="1" spans="1:10" x14ac:dyDescent="0.25">
      <c r="A1" s="397" t="s">
        <v>807</v>
      </c>
      <c r="B1" s="397"/>
      <c r="C1" s="397"/>
      <c r="D1" s="397"/>
      <c r="E1" s="397"/>
      <c r="F1" s="397"/>
      <c r="G1" s="397"/>
      <c r="H1" s="397"/>
      <c r="I1" s="397"/>
      <c r="J1" s="397"/>
    </row>
    <row r="2" spans="1:10" x14ac:dyDescent="0.25">
      <c r="A2" s="397"/>
      <c r="B2" s="397"/>
      <c r="C2" s="397"/>
      <c r="D2" s="397"/>
      <c r="E2" s="397"/>
      <c r="F2" s="397"/>
      <c r="G2" s="397"/>
      <c r="H2" s="397"/>
      <c r="I2" s="397"/>
      <c r="J2" s="397"/>
    </row>
    <row r="3" spans="1:10" x14ac:dyDescent="0.25">
      <c r="A3" s="397"/>
      <c r="B3" s="397"/>
      <c r="C3" s="397"/>
      <c r="D3" s="397"/>
      <c r="E3" s="397"/>
      <c r="F3" s="397"/>
      <c r="G3" s="397"/>
      <c r="H3" s="397"/>
      <c r="I3" s="397"/>
      <c r="J3" s="397"/>
    </row>
    <row r="4" spans="1:10" x14ac:dyDescent="0.25">
      <c r="A4" s="397"/>
      <c r="B4" s="397"/>
      <c r="C4" s="397"/>
      <c r="D4" s="397"/>
      <c r="E4" s="397"/>
      <c r="F4" s="397"/>
      <c r="G4" s="397"/>
      <c r="H4" s="397"/>
      <c r="I4" s="397"/>
      <c r="J4" s="397"/>
    </row>
    <row r="5" spans="1:10" x14ac:dyDescent="0.25">
      <c r="A5" s="397"/>
      <c r="B5" s="397"/>
      <c r="C5" s="397"/>
      <c r="D5" s="397"/>
      <c r="E5" s="397"/>
      <c r="F5" s="397"/>
      <c r="G5" s="397"/>
      <c r="H5" s="397"/>
      <c r="I5" s="397"/>
      <c r="J5" s="397"/>
    </row>
    <row r="6" spans="1:10" x14ac:dyDescent="0.25">
      <c r="A6" s="397"/>
      <c r="B6" s="397"/>
      <c r="C6" s="397"/>
      <c r="D6" s="397"/>
      <c r="E6" s="397"/>
      <c r="F6" s="397"/>
      <c r="G6" s="397"/>
      <c r="H6" s="397"/>
      <c r="I6" s="397"/>
      <c r="J6" s="397"/>
    </row>
    <row r="7" spans="1:10" x14ac:dyDescent="0.25">
      <c r="A7" s="397"/>
      <c r="B7" s="397"/>
      <c r="C7" s="397"/>
      <c r="D7" s="397"/>
      <c r="E7" s="397"/>
      <c r="F7" s="397"/>
      <c r="G7" s="397"/>
      <c r="H7" s="397"/>
      <c r="I7" s="397"/>
      <c r="J7" s="397"/>
    </row>
    <row r="8" spans="1:10" x14ac:dyDescent="0.25">
      <c r="A8" s="397"/>
      <c r="B8" s="397"/>
      <c r="C8" s="397"/>
      <c r="D8" s="397"/>
      <c r="E8" s="397"/>
      <c r="F8" s="397"/>
      <c r="G8" s="397"/>
      <c r="H8" s="397"/>
      <c r="I8" s="397"/>
      <c r="J8" s="397"/>
    </row>
    <row r="9" spans="1:10" x14ac:dyDescent="0.25">
      <c r="A9" s="397"/>
      <c r="B9" s="397"/>
      <c r="C9" s="397"/>
      <c r="D9" s="397"/>
      <c r="E9" s="397"/>
      <c r="F9" s="397"/>
      <c r="G9" s="397"/>
      <c r="H9" s="397"/>
      <c r="I9" s="397"/>
      <c r="J9" s="397"/>
    </row>
    <row r="10" spans="1:10" x14ac:dyDescent="0.25">
      <c r="A10" s="397"/>
      <c r="B10" s="397"/>
      <c r="C10" s="397"/>
      <c r="D10" s="397"/>
      <c r="E10" s="397"/>
      <c r="F10" s="397"/>
      <c r="G10" s="397"/>
      <c r="H10" s="397"/>
      <c r="I10" s="397"/>
      <c r="J10" s="397"/>
    </row>
    <row r="11" spans="1:10" x14ac:dyDescent="0.25">
      <c r="A11" s="397"/>
      <c r="B11" s="397"/>
      <c r="C11" s="397"/>
      <c r="D11" s="397"/>
      <c r="E11" s="397"/>
      <c r="F11" s="397"/>
      <c r="G11" s="397"/>
      <c r="H11" s="397"/>
      <c r="I11" s="397"/>
      <c r="J11" s="397"/>
    </row>
    <row r="12" spans="1:10" x14ac:dyDescent="0.25">
      <c r="A12" s="397"/>
      <c r="B12" s="397"/>
      <c r="C12" s="397"/>
      <c r="D12" s="397"/>
      <c r="E12" s="397"/>
      <c r="F12" s="397"/>
      <c r="G12" s="397"/>
      <c r="H12" s="397"/>
      <c r="I12" s="397"/>
      <c r="J12" s="397"/>
    </row>
    <row r="13" spans="1:10" x14ac:dyDescent="0.25">
      <c r="A13" s="397"/>
      <c r="B13" s="397"/>
      <c r="C13" s="397"/>
      <c r="D13" s="397"/>
      <c r="E13" s="397"/>
      <c r="F13" s="397"/>
      <c r="G13" s="397"/>
      <c r="H13" s="397"/>
      <c r="I13" s="397"/>
      <c r="J13" s="397"/>
    </row>
    <row r="14" spans="1:10" x14ac:dyDescent="0.25">
      <c r="A14" s="397"/>
      <c r="B14" s="397"/>
      <c r="C14" s="397"/>
      <c r="D14" s="397"/>
      <c r="E14" s="397"/>
      <c r="F14" s="397"/>
      <c r="G14" s="397"/>
      <c r="H14" s="397"/>
      <c r="I14" s="397"/>
      <c r="J14" s="397"/>
    </row>
    <row r="15" spans="1:10" x14ac:dyDescent="0.25">
      <c r="A15" s="397"/>
      <c r="B15" s="397"/>
      <c r="C15" s="397"/>
      <c r="D15" s="397"/>
      <c r="E15" s="397"/>
      <c r="F15" s="397"/>
      <c r="G15" s="397"/>
      <c r="H15" s="397"/>
      <c r="I15" s="397"/>
      <c r="J15" s="397"/>
    </row>
    <row r="16" spans="1:10" x14ac:dyDescent="0.25">
      <c r="A16" s="397"/>
      <c r="B16" s="397"/>
      <c r="C16" s="397"/>
      <c r="D16" s="397"/>
      <c r="E16" s="397"/>
      <c r="F16" s="397"/>
      <c r="G16" s="397"/>
      <c r="H16" s="397"/>
      <c r="I16" s="397"/>
      <c r="J16" s="397"/>
    </row>
    <row r="17" spans="1:10" x14ac:dyDescent="0.25">
      <c r="A17" s="397"/>
      <c r="B17" s="397"/>
      <c r="C17" s="397"/>
      <c r="D17" s="397"/>
      <c r="E17" s="397"/>
      <c r="F17" s="397"/>
      <c r="G17" s="397"/>
      <c r="H17" s="397"/>
      <c r="I17" s="397"/>
      <c r="J17" s="397"/>
    </row>
    <row r="18" spans="1:10" x14ac:dyDescent="0.25">
      <c r="A18" s="397"/>
      <c r="B18" s="397"/>
      <c r="C18" s="397"/>
      <c r="D18" s="397"/>
      <c r="E18" s="397"/>
      <c r="F18" s="397"/>
      <c r="G18" s="397"/>
      <c r="H18" s="397"/>
      <c r="I18" s="397"/>
      <c r="J18" s="397"/>
    </row>
    <row r="19" spans="1:10" x14ac:dyDescent="0.25">
      <c r="A19" s="397"/>
      <c r="B19" s="397"/>
      <c r="C19" s="397"/>
      <c r="D19" s="397"/>
      <c r="E19" s="397"/>
      <c r="F19" s="397"/>
      <c r="G19" s="397"/>
      <c r="H19" s="397"/>
      <c r="I19" s="397"/>
      <c r="J19" s="397"/>
    </row>
    <row r="20" spans="1:10" x14ac:dyDescent="0.25">
      <c r="A20" s="397"/>
      <c r="B20" s="397"/>
      <c r="C20" s="397"/>
      <c r="D20" s="397"/>
      <c r="E20" s="397"/>
      <c r="F20" s="397"/>
      <c r="G20" s="397"/>
      <c r="H20" s="397"/>
      <c r="I20" s="397"/>
      <c r="J20" s="397"/>
    </row>
    <row r="21" spans="1:10" x14ac:dyDescent="0.25">
      <c r="A21" s="397"/>
      <c r="B21" s="397"/>
      <c r="C21" s="397"/>
      <c r="D21" s="397"/>
      <c r="E21" s="397"/>
      <c r="F21" s="397"/>
      <c r="G21" s="397"/>
      <c r="H21" s="397"/>
      <c r="I21" s="397"/>
      <c r="J21" s="397"/>
    </row>
    <row r="22" spans="1:10" x14ac:dyDescent="0.25">
      <c r="A22" s="397"/>
      <c r="B22" s="397"/>
      <c r="C22" s="397"/>
      <c r="D22" s="397"/>
      <c r="E22" s="397"/>
      <c r="F22" s="397"/>
      <c r="G22" s="397"/>
      <c r="H22" s="397"/>
      <c r="I22" s="397"/>
      <c r="J22" s="397"/>
    </row>
    <row r="23" spans="1:10" x14ac:dyDescent="0.25">
      <c r="A23" s="397"/>
      <c r="B23" s="397"/>
      <c r="C23" s="397"/>
      <c r="D23" s="397"/>
      <c r="E23" s="397"/>
      <c r="F23" s="397"/>
      <c r="G23" s="397"/>
      <c r="H23" s="397"/>
      <c r="I23" s="397"/>
      <c r="J23" s="397"/>
    </row>
    <row r="24" spans="1:10" x14ac:dyDescent="0.25">
      <c r="A24" s="397"/>
      <c r="B24" s="397"/>
      <c r="C24" s="397"/>
      <c r="D24" s="397"/>
      <c r="E24" s="397"/>
      <c r="F24" s="397"/>
      <c r="G24" s="397"/>
      <c r="H24" s="397"/>
      <c r="I24" s="397"/>
      <c r="J24" s="397"/>
    </row>
    <row r="25" spans="1:10" x14ac:dyDescent="0.25">
      <c r="A25" s="397"/>
      <c r="B25" s="397"/>
      <c r="C25" s="397"/>
      <c r="D25" s="397"/>
      <c r="E25" s="397"/>
      <c r="F25" s="397"/>
      <c r="G25" s="397"/>
      <c r="H25" s="397"/>
      <c r="I25" s="397"/>
      <c r="J25" s="397"/>
    </row>
    <row r="26" spans="1:10" x14ac:dyDescent="0.25">
      <c r="A26" s="397"/>
      <c r="B26" s="397"/>
      <c r="C26" s="397"/>
      <c r="D26" s="397"/>
      <c r="E26" s="397"/>
      <c r="F26" s="397"/>
      <c r="G26" s="397"/>
      <c r="H26" s="397"/>
      <c r="I26" s="397"/>
      <c r="J26" s="397"/>
    </row>
    <row r="27" spans="1:10" x14ac:dyDescent="0.25">
      <c r="A27" s="397"/>
      <c r="B27" s="397"/>
      <c r="C27" s="397"/>
      <c r="D27" s="397"/>
      <c r="E27" s="397"/>
      <c r="F27" s="397"/>
      <c r="G27" s="397"/>
      <c r="H27" s="397"/>
      <c r="I27" s="397"/>
      <c r="J27" s="397"/>
    </row>
    <row r="28" spans="1:10" x14ac:dyDescent="0.25">
      <c r="A28" s="397" t="s">
        <v>808</v>
      </c>
      <c r="B28" s="397"/>
      <c r="C28" s="397"/>
      <c r="D28" s="397"/>
      <c r="E28" s="397"/>
      <c r="F28" s="397"/>
      <c r="G28" s="397"/>
      <c r="H28" s="397"/>
      <c r="I28" s="397"/>
      <c r="J28" s="397"/>
    </row>
    <row r="29" spans="1:10" x14ac:dyDescent="0.25">
      <c r="A29" s="397"/>
      <c r="B29" s="397"/>
      <c r="C29" s="397"/>
      <c r="D29" s="397"/>
      <c r="E29" s="397"/>
      <c r="F29" s="397"/>
      <c r="G29" s="397"/>
      <c r="H29" s="397"/>
      <c r="I29" s="397"/>
      <c r="J29" s="397"/>
    </row>
    <row r="30" spans="1:10" x14ac:dyDescent="0.25">
      <c r="A30" s="397"/>
      <c r="B30" s="397"/>
      <c r="C30" s="397"/>
      <c r="D30" s="397"/>
      <c r="E30" s="397"/>
      <c r="F30" s="397"/>
      <c r="G30" s="397"/>
      <c r="H30" s="397"/>
      <c r="I30" s="397"/>
      <c r="J30" s="397"/>
    </row>
    <row r="31" spans="1:10" x14ac:dyDescent="0.25">
      <c r="A31" s="397"/>
      <c r="B31" s="397"/>
      <c r="C31" s="397"/>
      <c r="D31" s="397"/>
      <c r="E31" s="397"/>
      <c r="F31" s="397"/>
      <c r="G31" s="397"/>
      <c r="H31" s="397"/>
      <c r="I31" s="397"/>
      <c r="J31" s="397"/>
    </row>
    <row r="32" spans="1:10" x14ac:dyDescent="0.25">
      <c r="A32" s="397"/>
      <c r="B32" s="397"/>
      <c r="C32" s="397"/>
      <c r="D32" s="397"/>
      <c r="E32" s="397"/>
      <c r="F32" s="397"/>
      <c r="G32" s="397"/>
      <c r="H32" s="397"/>
      <c r="I32" s="397"/>
      <c r="J32" s="397"/>
    </row>
    <row r="33" spans="1:10" x14ac:dyDescent="0.25">
      <c r="A33" s="397"/>
      <c r="B33" s="397"/>
      <c r="C33" s="397"/>
      <c r="D33" s="397"/>
      <c r="E33" s="397"/>
      <c r="F33" s="397"/>
      <c r="G33" s="397"/>
      <c r="H33" s="397"/>
      <c r="I33" s="397"/>
      <c r="J33" s="397"/>
    </row>
    <row r="34" spans="1:10" x14ac:dyDescent="0.25">
      <c r="A34" s="397"/>
      <c r="B34" s="397"/>
      <c r="C34" s="397"/>
      <c r="D34" s="397"/>
      <c r="E34" s="397"/>
      <c r="F34" s="397"/>
      <c r="G34" s="397"/>
      <c r="H34" s="397"/>
      <c r="I34" s="397"/>
      <c r="J34" s="397"/>
    </row>
    <row r="35" spans="1:10" x14ac:dyDescent="0.25">
      <c r="A35" s="397"/>
      <c r="B35" s="397"/>
      <c r="C35" s="397"/>
      <c r="D35" s="397"/>
      <c r="E35" s="397"/>
      <c r="F35" s="397"/>
      <c r="G35" s="397"/>
      <c r="H35" s="397"/>
      <c r="I35" s="397"/>
      <c r="J35" s="397"/>
    </row>
    <row r="36" spans="1:10" x14ac:dyDescent="0.25">
      <c r="A36" s="397"/>
      <c r="B36" s="397"/>
      <c r="C36" s="397"/>
      <c r="D36" s="397"/>
      <c r="E36" s="397"/>
      <c r="F36" s="397"/>
      <c r="G36" s="397"/>
      <c r="H36" s="397"/>
      <c r="I36" s="397"/>
      <c r="J36" s="397"/>
    </row>
    <row r="37" spans="1:10" x14ac:dyDescent="0.25">
      <c r="A37" s="397"/>
      <c r="B37" s="397"/>
      <c r="C37" s="397"/>
      <c r="D37" s="397"/>
      <c r="E37" s="397"/>
      <c r="F37" s="397"/>
      <c r="G37" s="397"/>
      <c r="H37" s="397"/>
      <c r="I37" s="397"/>
      <c r="J37" s="397"/>
    </row>
    <row r="38" spans="1:10" x14ac:dyDescent="0.25">
      <c r="A38" s="397"/>
      <c r="B38" s="397"/>
      <c r="C38" s="397"/>
      <c r="D38" s="397"/>
      <c r="E38" s="397"/>
      <c r="F38" s="397"/>
      <c r="G38" s="397"/>
      <c r="H38" s="397"/>
      <c r="I38" s="397"/>
      <c r="J38" s="397"/>
    </row>
    <row r="39" spans="1:10" x14ac:dyDescent="0.25">
      <c r="A39" s="397"/>
      <c r="B39" s="397"/>
      <c r="C39" s="397"/>
      <c r="D39" s="397"/>
      <c r="E39" s="397"/>
      <c r="F39" s="397"/>
      <c r="G39" s="397"/>
      <c r="H39" s="397"/>
      <c r="I39" s="397"/>
      <c r="J39" s="397"/>
    </row>
    <row r="40" spans="1:10" x14ac:dyDescent="0.25">
      <c r="A40" s="397"/>
      <c r="B40" s="397"/>
      <c r="C40" s="397"/>
      <c r="D40" s="397"/>
      <c r="E40" s="397"/>
      <c r="F40" s="397"/>
      <c r="G40" s="397"/>
      <c r="H40" s="397"/>
      <c r="I40" s="397"/>
      <c r="J40" s="397"/>
    </row>
    <row r="41" spans="1:10" x14ac:dyDescent="0.25">
      <c r="A41" s="397"/>
      <c r="B41" s="397"/>
      <c r="C41" s="397"/>
      <c r="D41" s="397"/>
      <c r="E41" s="397"/>
      <c r="F41" s="397"/>
      <c r="G41" s="397"/>
      <c r="H41" s="397"/>
      <c r="I41" s="397"/>
      <c r="J41" s="397"/>
    </row>
    <row r="42" spans="1:10" x14ac:dyDescent="0.25">
      <c r="A42" s="397"/>
      <c r="B42" s="397"/>
      <c r="C42" s="397"/>
      <c r="D42" s="397"/>
      <c r="E42" s="397"/>
      <c r="F42" s="397"/>
      <c r="G42" s="397"/>
      <c r="H42" s="397"/>
      <c r="I42" s="397"/>
      <c r="J42" s="397"/>
    </row>
  </sheetData>
  <mergeCells count="2">
    <mergeCell ref="A1:J27"/>
    <mergeCell ref="A28:J4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andTimeRevised xmlns="445c3181-21a5-4221-b7a0-64f7a65b9c8a" xsi:nil="true"/>
    <_ip_UnifiedCompliancePolicyUIAction xmlns="http://schemas.microsoft.com/sharepoint/v3" xsi:nil="true"/>
    <Date xmlns="445c3181-21a5-4221-b7a0-64f7a65b9c8a" xsi:nil="true"/>
    <lcf76f155ced4ddcb4097134ff3c332f xmlns="445c3181-21a5-4221-b7a0-64f7a65b9c8a">
      <Terms xmlns="http://schemas.microsoft.com/office/infopath/2007/PartnerControls"/>
    </lcf76f155ced4ddcb4097134ff3c332f>
    <_ip_UnifiedCompliancePolicyProperties xmlns="http://schemas.microsoft.com/sharepoint/v3" xsi:nil="true"/>
    <TaxCatchAll xmlns="8946a7ed-f7b1-4dc5-9504-ca5606b1f8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17DFC17BC8A145B7F16A74825E8D36" ma:contentTypeVersion="23" ma:contentTypeDescription="Create a new document." ma:contentTypeScope="" ma:versionID="4979b6b2a5f55b492ee6ca055e890862">
  <xsd:schema xmlns:xsd="http://www.w3.org/2001/XMLSchema" xmlns:xs="http://www.w3.org/2001/XMLSchema" xmlns:p="http://schemas.microsoft.com/office/2006/metadata/properties" xmlns:ns1="http://schemas.microsoft.com/sharepoint/v3" xmlns:ns2="445c3181-21a5-4221-b7a0-64f7a65b9c8a" xmlns:ns3="8946a7ed-f7b1-4dc5-9504-ca5606b1f81e" targetNamespace="http://schemas.microsoft.com/office/2006/metadata/properties" ma:root="true" ma:fieldsID="9351b0dbe09775388868109c742b6691" ns1:_="" ns2:_="" ns3:_="">
    <xsd:import namespace="http://schemas.microsoft.com/sharepoint/v3"/>
    <xsd:import namespace="445c3181-21a5-4221-b7a0-64f7a65b9c8a"/>
    <xsd:import namespace="8946a7ed-f7b1-4dc5-9504-ca5606b1f81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DateandTimeRevised" minOccurs="0"/>
                <xsd:element ref="ns2:Date"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5c3181-21a5-4221-b7a0-64f7a65b9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f127bdf-375d-4308-b6df-d4bf54557a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eandTimeRevised" ma:index="26" nillable="true" ma:displayName="Date and Time Revised" ma:description="Date and Time last revised" ma:format="DateTime" ma:internalName="DateandTimeRevised">
      <xsd:simpleType>
        <xsd:restriction base="dms:DateTime"/>
      </xsd:simpleType>
    </xsd:element>
    <xsd:element name="Date" ma:index="27" nillable="true" ma:displayName="Date" ma:format="Dropdown" ma:internalName="Date">
      <xsd:simpleType>
        <xsd:restriction base="dms:Choice">
          <xsd:enumeration value="Choice 1"/>
          <xsd:enumeration value="Choice 2"/>
          <xsd:enumeration value="Choice 3"/>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46a7ed-f7b1-4dc5-9504-ca5606b1f81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7ee0e38-485b-4272-99b4-4a3396e7bb70}" ma:internalName="TaxCatchAll" ma:showField="CatchAllData" ma:web="8946a7ed-f7b1-4dc5-9504-ca5606b1f8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6BF04F-2ED6-4E5A-88B0-F64DEE48A90F}">
  <ds:schemaRefs>
    <ds:schemaRef ds:uri="http://schemas.microsoft.com/sharepoint/v3/contenttype/forms"/>
  </ds:schemaRefs>
</ds:datastoreItem>
</file>

<file path=customXml/itemProps2.xml><?xml version="1.0" encoding="utf-8"?>
<ds:datastoreItem xmlns:ds="http://schemas.openxmlformats.org/officeDocument/2006/customXml" ds:itemID="{1AD7C63A-A029-4A33-BD6E-03E7B134900B}">
  <ds:schemaRefs>
    <ds:schemaRef ds:uri="http://schemas.microsoft.com/office/2006/metadata/properties"/>
    <ds:schemaRef ds:uri="http://schemas.microsoft.com/office/infopath/2007/PartnerControls"/>
    <ds:schemaRef ds:uri="445c3181-21a5-4221-b7a0-64f7a65b9c8a"/>
    <ds:schemaRef ds:uri="http://schemas.microsoft.com/sharepoint/v3"/>
    <ds:schemaRef ds:uri="8946a7ed-f7b1-4dc5-9504-ca5606b1f81e"/>
  </ds:schemaRefs>
</ds:datastoreItem>
</file>

<file path=customXml/itemProps3.xml><?xml version="1.0" encoding="utf-8"?>
<ds:datastoreItem xmlns:ds="http://schemas.openxmlformats.org/officeDocument/2006/customXml" ds:itemID="{363420E5-A742-441A-BAE9-625C7F862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5c3181-21a5-4221-b7a0-64f7a65b9c8a"/>
    <ds:schemaRef ds:uri="8946a7ed-f7b1-4dc5-9504-ca5606b1f8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Instructions</vt:lpstr>
      <vt:lpstr>Overview</vt:lpstr>
      <vt:lpstr>Process Flowcharts</vt:lpstr>
      <vt:lpstr>Financial Capability Questionna</vt:lpstr>
      <vt:lpstr>Risk Assessment Example 2</vt:lpstr>
      <vt:lpstr>Determination Checklist</vt:lpstr>
      <vt:lpstr>Pre Risk Assessment</vt:lpstr>
      <vt:lpstr>Subrecipient Award Notification</vt:lpstr>
      <vt:lpstr>Subrecipient Mastersheet</vt:lpstr>
      <vt:lpstr>Post Risk Assessment</vt:lpstr>
      <vt:lpstr>Monitoring Matrix</vt:lpstr>
      <vt:lpstr>Monitoring Plan</vt:lpstr>
      <vt:lpstr>Monitoring Checklist</vt:lpstr>
      <vt:lpstr>Performance Report Review</vt:lpstr>
      <vt:lpstr>Financial Report Review</vt:lpstr>
      <vt:lpstr>Program Review </vt:lpstr>
      <vt:lpstr>SM Audit Tracking Log</vt:lpstr>
      <vt:lpstr>Audit Report Review</vt:lpstr>
      <vt:lpstr>No Single Audit Cert</vt:lpstr>
      <vt:lpstr>Corrective Action Plan Template</vt:lpstr>
      <vt:lpstr>Corrective Action Plan Example</vt:lpstr>
      <vt:lpstr>IPR Template</vt:lpstr>
      <vt:lpstr>Invoice Review Checklist</vt:lpstr>
      <vt:lpstr>'Pre Risk Assessment'!Print_Area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Norman</dc:creator>
  <cp:lastModifiedBy>Conley, Lauren, DFA</cp:lastModifiedBy>
  <dcterms:created xsi:type="dcterms:W3CDTF">2025-10-27T14:40:24Z</dcterms:created>
  <dcterms:modified xsi:type="dcterms:W3CDTF">2026-09-10T22:55:39Z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0x010100EF17DFC17BC8A145B7F16A74825E8D36</vt:lpwstr>
  </property>
  <property fmtid="{D5CDD505-2E9C-101B-9397-08002B2CF9AE}" pid="3" name="MediaServiceImageTags">
    <vt:lpwstr/>
  </property>
</Properties>
</file>